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hinse\OneDrive\Documents\"/>
    </mc:Choice>
  </mc:AlternateContent>
  <xr:revisionPtr revIDLastSave="0" documentId="8_{FFC3A0F4-A792-4EB8-8AF1-336197F1C054}" xr6:coauthVersionLast="47" xr6:coauthVersionMax="47" xr10:uidLastSave="{00000000-0000-0000-0000-000000000000}"/>
  <bookViews>
    <workbookView xWindow="-110" yWindow="-110" windowWidth="19420" windowHeight="10300" tabRatio="198" xr2:uid="{A640076A-44D3-41EE-A6C1-D446EA7F468D}"/>
  </bookViews>
  <sheets>
    <sheet name="Main Checking Acct.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7" i="1" l="1"/>
  <c r="G57" i="1"/>
  <c r="C57" i="1"/>
  <c r="D57" i="1"/>
  <c r="C55" i="1"/>
  <c r="D55" i="1"/>
  <c r="F55" i="1"/>
  <c r="E55" i="1"/>
  <c r="E57" i="1" s="1"/>
  <c r="E20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C20" i="1"/>
  <c r="D20" i="1"/>
  <c r="F20" i="1"/>
  <c r="G20" i="1"/>
  <c r="H20" i="1"/>
  <c r="I20" i="1"/>
  <c r="J20" i="1"/>
  <c r="K20" i="1"/>
  <c r="L20" i="1"/>
  <c r="M20" i="1"/>
  <c r="N20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1" i="1"/>
  <c r="O43" i="1"/>
  <c r="O44" i="1"/>
  <c r="O45" i="1"/>
  <c r="O46" i="1"/>
  <c r="O47" i="1"/>
  <c r="O48" i="1"/>
  <c r="O49" i="1"/>
  <c r="O50" i="1"/>
  <c r="O52" i="1"/>
  <c r="O53" i="1"/>
  <c r="O54" i="1"/>
  <c r="G55" i="1"/>
  <c r="I55" i="1"/>
  <c r="I57" i="1" s="1"/>
  <c r="J55" i="1"/>
  <c r="J57" i="1" s="1"/>
  <c r="K55" i="1"/>
  <c r="K57" i="1" s="1"/>
  <c r="L55" i="1"/>
  <c r="L57" i="1" s="1"/>
  <c r="M55" i="1"/>
  <c r="N55" i="1"/>
  <c r="P56" i="1"/>
  <c r="H57" i="1"/>
  <c r="M57" i="1"/>
  <c r="N57" i="1"/>
  <c r="O55" i="1" l="1"/>
  <c r="O20" i="1"/>
  <c r="O57" i="1"/>
</calcChain>
</file>

<file path=xl/sharedStrings.xml><?xml version="1.0" encoding="utf-8"?>
<sst xmlns="http://schemas.openxmlformats.org/spreadsheetml/2006/main" count="67" uniqueCount="63">
  <si>
    <t xml:space="preserve"> Statement of Revenue and Expenses for the Period of 2026</t>
  </si>
  <si>
    <t>Type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</si>
  <si>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</si>
  <si>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</si>
  <si>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</si>
  <si>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</si>
  <si>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</si>
  <si>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</si>
  <si>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</si>
  <si>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</si>
  <si>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</si>
  <si>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</si>
  <si>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</si>
  <si>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</si>
  <si>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Year-To-Date</t>
  </si>
  <si>
    <t>Annual Budget</t>
  </si>
  <si>
    <t>REVENUES</t>
  </si>
  <si>
    <t>Beginning Bank Balance Acct 4261</t>
  </si>
  <si>
    <t>Concession Stand Income</t>
  </si>
  <si>
    <t>Registration Fees-Online</t>
  </si>
  <si>
    <t>Registration Fees-Paper</t>
  </si>
  <si>
    <t>Sponsorship Fees-Team</t>
  </si>
  <si>
    <t xml:space="preserve"> Sponsorship fees-Other</t>
  </si>
  <si>
    <t>Raffle Fundraiser Income</t>
  </si>
  <si>
    <t xml:space="preserve"> Donation Income</t>
  </si>
  <si>
    <t xml:space="preserve"> Miscellaneous Income</t>
  </si>
  <si>
    <t>Checking Deposits</t>
  </si>
  <si>
    <t>Online Bank Transfer</t>
  </si>
  <si>
    <t>Zelle Payments</t>
  </si>
  <si>
    <t xml:space="preserve">All-Star Team Sponsorship </t>
  </si>
  <si>
    <t>Total Revenues</t>
  </si>
  <si>
    <t>EXPENSES</t>
  </si>
  <si>
    <t>Fan Gear</t>
  </si>
  <si>
    <t>Uniforms</t>
  </si>
  <si>
    <t>Team Equipment</t>
  </si>
  <si>
    <t xml:space="preserve"> Registration Fees-Refunds</t>
  </si>
  <si>
    <t xml:space="preserve">New Field Equipment Purchase  </t>
  </si>
  <si>
    <t>Field Equipment Maintenance</t>
  </si>
  <si>
    <t>Field Maintenance</t>
  </si>
  <si>
    <t>Field Improvements</t>
  </si>
  <si>
    <t>Umpire Fees</t>
  </si>
  <si>
    <t>Tournament Fees</t>
  </si>
  <si>
    <t>General Repairs</t>
  </si>
  <si>
    <t>Utilities</t>
  </si>
  <si>
    <t>Office Expense/Postage, etc.</t>
  </si>
  <si>
    <t>Petty Cash/Stand Drawer</t>
  </si>
  <si>
    <t>Concession Expenses</t>
  </si>
  <si>
    <t xml:space="preserve">Concession Equipment </t>
  </si>
  <si>
    <t>Concession Payroll</t>
  </si>
  <si>
    <t>Concession/Boardroom improvements</t>
  </si>
  <si>
    <t xml:space="preserve">Trophies/Rings/Badges Expense </t>
  </si>
  <si>
    <t>Raffle Fundraiser Cost</t>
  </si>
  <si>
    <t>Volunteer Background Check</t>
  </si>
  <si>
    <t>Professional Services, Audit, Etc.</t>
  </si>
  <si>
    <t>Bank Fees</t>
  </si>
  <si>
    <t>Pony Fees</t>
  </si>
  <si>
    <t>Marketing Expense</t>
  </si>
  <si>
    <t>Special Events</t>
  </si>
  <si>
    <t>Miscellaneous Expense</t>
  </si>
  <si>
    <t>All-Star Expense</t>
  </si>
  <si>
    <t>Total Expenses</t>
  </si>
  <si>
    <t xml:space="preserve">Bank Ending Balance </t>
  </si>
  <si>
    <t>League Insurance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</si>
</sst>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$&quot;#,##0.00\ ;&quot;-$&quot;#,##0.00\ ;&quot; $-&quot;#\ ;@\ "/>
    <numFmt numFmtId="165" formatCode="[$$-409]#,##0.00\ ;[$$-409]\-#,##0.00\ ;[$$-409]\-#\ ;@\ "/>
    <numFmt numFmtId="166" formatCode="[$$-409]#,##0.00;[Red]\-[$$-409]#,##0.00"/>
  </numFmts>
  <fonts count="17" x14ac:knownFonts="1">
    <font>
      <sz val="10"/>
      <name val="Arial"/>
      <family val="2"/>
    </font>
    <font>
      <sz val="12"/>
      <color indexed="8"/>
      <name val="Calibri"/>
      <family val="2"/>
    </font>
    <font>
      <b/>
      <sz val="8.5"/>
      <color indexed="8"/>
      <name val="Arial"/>
      <family val="2"/>
    </font>
    <font>
      <b/>
      <i/>
      <sz val="14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8.5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sz val="12"/>
      <name val="Calibri"/>
      <family val="2"/>
    </font>
    <font>
      <b/>
      <sz val="8"/>
      <color indexed="56"/>
      <name val="Arial"/>
      <family val="2"/>
    </font>
    <font>
      <b/>
      <sz val="8"/>
      <color indexed="10"/>
      <name val="Arial"/>
      <family val="2"/>
    </font>
    <font>
      <b/>
      <sz val="8"/>
      <color indexed="53"/>
      <name val="Arial"/>
      <family val="2"/>
    </font>
    <font>
      <b/>
      <sz val="8.5"/>
      <color indexed="52"/>
      <name val="Arial"/>
      <family val="2"/>
    </font>
    <font>
      <b/>
      <sz val="8"/>
      <color indexed="52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164" fontId="1" fillId="0" borderId="0"/>
    <xf numFmtId="0" fontId="1" fillId="0" borderId="0"/>
  </cellStyleXfs>
  <cellXfs count="36">
    <xf numFmtId="0" fontId="0" fillId="0" borderId="0" xfId="0"/>
    <xf numFmtId="0" fontId="1" fillId="0" borderId="0" xfId="2"/>
    <xf numFmtId="0" fontId="2" fillId="0" borderId="0" xfId="2" applyFont="1" applyAlignment="1">
      <alignment horizontal="left" indent="1"/>
    </xf>
    <xf numFmtId="164" fontId="1" fillId="0" borderId="0" xfId="1"/>
    <xf numFmtId="0" fontId="3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left" vertical="center" indent="1"/>
    </xf>
    <xf numFmtId="164" fontId="5" fillId="0" borderId="0" xfId="1" applyFont="1" applyAlignment="1">
      <alignment vertical="center"/>
    </xf>
    <xf numFmtId="164" fontId="5" fillId="0" borderId="4" xfId="1" applyFont="1" applyBorder="1" applyAlignment="1">
      <alignment vertical="center"/>
    </xf>
    <xf numFmtId="0" fontId="6" fillId="0" borderId="3" xfId="2" applyFont="1" applyBorder="1" applyAlignment="1">
      <alignment horizontal="left" indent="1"/>
    </xf>
    <xf numFmtId="164" fontId="5" fillId="0" borderId="0" xfId="1" applyFont="1"/>
    <xf numFmtId="164" fontId="5" fillId="0" borderId="4" xfId="1" applyFont="1" applyBorder="1"/>
    <xf numFmtId="0" fontId="7" fillId="0" borderId="3" xfId="2" applyFont="1" applyBorder="1" applyAlignment="1">
      <alignment horizontal="left" indent="1"/>
    </xf>
    <xf numFmtId="0" fontId="7" fillId="0" borderId="3" xfId="2" applyFont="1" applyBorder="1" applyAlignment="1">
      <alignment horizontal="center"/>
    </xf>
    <xf numFmtId="165" fontId="8" fillId="0" borderId="0" xfId="1" applyNumberFormat="1" applyFont="1"/>
    <xf numFmtId="166" fontId="8" fillId="0" borderId="0" xfId="1" applyNumberFormat="1" applyFont="1"/>
    <xf numFmtId="165" fontId="9" fillId="0" borderId="0" xfId="1" applyNumberFormat="1" applyFont="1"/>
    <xf numFmtId="166" fontId="4" fillId="0" borderId="4" xfId="1" applyNumberFormat="1" applyFont="1" applyBorder="1"/>
    <xf numFmtId="166" fontId="5" fillId="0" borderId="0" xfId="1" applyNumberFormat="1" applyFont="1"/>
    <xf numFmtId="166" fontId="4" fillId="0" borderId="0" xfId="1" applyNumberFormat="1" applyFont="1"/>
    <xf numFmtId="165" fontId="4" fillId="0" borderId="0" xfId="1" applyNumberFormat="1" applyFont="1"/>
    <xf numFmtId="165" fontId="10" fillId="0" borderId="0" xfId="1" applyNumberFormat="1" applyFont="1"/>
    <xf numFmtId="165" fontId="5" fillId="0" borderId="0" xfId="1" applyNumberFormat="1" applyFont="1"/>
    <xf numFmtId="165" fontId="4" fillId="0" borderId="4" xfId="1" applyNumberFormat="1" applyFont="1" applyBorder="1"/>
    <xf numFmtId="166" fontId="9" fillId="0" borderId="0" xfId="1" applyNumberFormat="1" applyFont="1"/>
    <xf numFmtId="164" fontId="10" fillId="0" borderId="0" xfId="1" applyFont="1"/>
    <xf numFmtId="165" fontId="11" fillId="0" borderId="4" xfId="1" applyNumberFormat="1" applyFont="1" applyBorder="1"/>
    <xf numFmtId="164" fontId="4" fillId="0" borderId="0" xfId="1" applyFont="1"/>
    <xf numFmtId="164" fontId="4" fillId="0" borderId="4" xfId="1" applyFont="1" applyBorder="1"/>
    <xf numFmtId="164" fontId="11" fillId="0" borderId="4" xfId="1" applyFont="1" applyBorder="1"/>
    <xf numFmtId="166" fontId="12" fillId="0" borderId="0" xfId="1" applyNumberFormat="1" applyFont="1"/>
    <xf numFmtId="166" fontId="13" fillId="0" borderId="5" xfId="1" applyNumberFormat="1" applyFont="1" applyBorder="1" applyAlignment="1">
      <alignment vertical="center"/>
    </xf>
    <xf numFmtId="0" fontId="14" fillId="0" borderId="6" xfId="2" applyFont="1" applyBorder="1" applyAlignment="1">
      <alignment horizontal="left" vertical="center" indent="1"/>
    </xf>
    <xf numFmtId="166" fontId="15" fillId="0" borderId="7" xfId="1" applyNumberFormat="1" applyFont="1" applyBorder="1" applyAlignment="1">
      <alignment vertical="center"/>
    </xf>
    <xf numFmtId="0" fontId="7" fillId="0" borderId="0" xfId="2" applyFont="1" applyAlignment="1">
      <alignment horizontal="left" indent="1"/>
    </xf>
    <xf numFmtId="164" fontId="16" fillId="0" borderId="0" xfId="1" applyFont="1"/>
    <xf numFmtId="0" fontId="3" fillId="0" borderId="1" xfId="2" applyFont="1" applyBorder="1" applyAlignment="1">
      <alignment horizontal="center" vertical="center"/>
    </xf>
  </cellXfs>
  <cellStyles count="3">
    <cellStyle name="Currency" xfId="1" builtinId="4"/>
    <cellStyle name="Excel Built-in Normal" xfId="2" xr:uid="{46AF0535-39EA-41EC-8823-E79A961E55AC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E46C0A"/>
      <rgbColor rgb="00FF6600"/>
      <rgbColor rgb="00666699"/>
      <rgbColor rgb="00969696"/>
      <rgbColor rgb="0017375E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C6D8-7194-46BA-A222-79E92529072E}">
  <dimension ref="B1:P59"/>
  <sheetViews>
    <sheetView tabSelected="1" workbookViewId="0">
      <pane ySplit="3" topLeftCell="A4" activePane="bottomLeft" state="frozen"/>
      <selection pane="bottomLeft" activeCell="E4" sqref="E4"/>
    </sheetView>
  </sheetViews>
  <sheetFormatPr defaultColWidth="11.6328125" defaultRowHeight="15.5" x14ac:dyDescent="0.35"/>
  <cols>
    <col min="1" max="1" width="4.7265625" style="1" customWidth="1"/>
    <col min="2" max="2" width="30" style="2" customWidth="1"/>
    <col min="3" max="3" width="10.1796875" style="3" customWidth="1"/>
    <col min="4" max="4" width="9.81640625" style="3" customWidth="1"/>
    <col min="5" max="6" width="8.90625" style="3" bestFit="1" customWidth="1"/>
    <col min="7" max="7" width="8.6328125" style="3" customWidth="1"/>
    <col min="8" max="8" width="9.81640625" style="3" customWidth="1"/>
    <col min="9" max="9" width="8.6328125" style="3" customWidth="1"/>
    <col min="10" max="10" width="10.1796875" style="3" customWidth="1"/>
    <col min="11" max="11" width="8.6328125" style="3" customWidth="1"/>
    <col min="12" max="12" width="9.90625" style="3" customWidth="1"/>
    <col min="13" max="14" width="8.6328125" style="3" customWidth="1"/>
    <col min="15" max="15" width="15.7265625" style="3" customWidth="1"/>
    <col min="16" max="16" width="0" style="3" hidden="1" customWidth="1"/>
    <col min="17" max="16384" width="11.6328125" style="1"/>
  </cols>
  <sheetData>
    <row r="1" spans="2:16" ht="28" customHeight="1" x14ac:dyDescent="0.35"/>
    <row r="2" spans="2:16" ht="23" customHeight="1" x14ac:dyDescent="0.35">
      <c r="B2" s="35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4"/>
    </row>
    <row r="3" spans="2:16" ht="27" customHeight="1" x14ac:dyDescent="0.35"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7" t="s">
        <v>15</v>
      </c>
    </row>
    <row r="4" spans="2:16" ht="21" customHeight="1" x14ac:dyDescent="0.35">
      <c r="B4" s="8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2:16" ht="8" customHeight="1" x14ac:dyDescent="0.35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2:16" ht="18" customHeight="1" x14ac:dyDescent="0.35">
      <c r="B6" s="12" t="s">
        <v>17</v>
      </c>
      <c r="C6" s="13">
        <v>31868.82</v>
      </c>
      <c r="D6" s="14">
        <v>111092.28</v>
      </c>
      <c r="E6" s="14">
        <v>80651.62</v>
      </c>
      <c r="F6" s="14">
        <v>77802.41</v>
      </c>
      <c r="G6" s="14">
        <v>69376.710000000006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5">
        <f t="shared" ref="O6:O18" si="0">SUM(C6:N6)</f>
        <v>370791.84</v>
      </c>
      <c r="P6" s="16"/>
    </row>
    <row r="7" spans="2:16" ht="18" customHeight="1" x14ac:dyDescent="0.35">
      <c r="B7" s="12" t="s">
        <v>18</v>
      </c>
      <c r="C7" s="17">
        <v>0</v>
      </c>
      <c r="D7" s="17">
        <v>31</v>
      </c>
      <c r="E7" s="17">
        <v>5151.43</v>
      </c>
      <c r="F7" s="17">
        <v>13168.67</v>
      </c>
      <c r="G7" s="17">
        <v>21111.89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8">
        <f t="shared" si="0"/>
        <v>39462.99</v>
      </c>
      <c r="P7" s="16">
        <v>63006.22</v>
      </c>
    </row>
    <row r="8" spans="2:16" ht="18" customHeight="1" x14ac:dyDescent="0.35">
      <c r="B8" s="12" t="s">
        <v>19</v>
      </c>
      <c r="C8" s="17">
        <v>88250</v>
      </c>
      <c r="D8" s="17">
        <v>49839</v>
      </c>
      <c r="E8" s="17">
        <v>1220</v>
      </c>
      <c r="F8" s="17">
        <v>0</v>
      </c>
      <c r="G8" s="17">
        <v>2947.9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9">
        <f t="shared" si="0"/>
        <v>142256.9</v>
      </c>
      <c r="P8" s="16">
        <v>139317.88</v>
      </c>
    </row>
    <row r="9" spans="2:16" ht="18" customHeight="1" x14ac:dyDescent="0.35">
      <c r="B9" s="12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8">
        <f t="shared" si="0"/>
        <v>0</v>
      </c>
      <c r="P9" s="16">
        <v>0</v>
      </c>
    </row>
    <row r="10" spans="2:16" ht="18" customHeight="1" x14ac:dyDescent="0.35">
      <c r="B10" s="12" t="s">
        <v>21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8">
        <f t="shared" si="0"/>
        <v>0</v>
      </c>
      <c r="P10" s="16">
        <v>0</v>
      </c>
    </row>
    <row r="11" spans="2:16" ht="18" customHeight="1" x14ac:dyDescent="0.35">
      <c r="B11" s="12" t="s">
        <v>22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8">
        <f t="shared" si="0"/>
        <v>0</v>
      </c>
      <c r="P11" s="16">
        <v>0</v>
      </c>
    </row>
    <row r="12" spans="2:16" ht="18" customHeight="1" x14ac:dyDescent="0.35">
      <c r="B12" s="12" t="s">
        <v>23</v>
      </c>
      <c r="C12" s="17">
        <v>0</v>
      </c>
      <c r="D12" s="17">
        <v>0</v>
      </c>
      <c r="E12" s="17">
        <v>9130</v>
      </c>
      <c r="F12" s="17">
        <v>25280.67</v>
      </c>
      <c r="G12" s="17">
        <v>4748.83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8">
        <f t="shared" si="0"/>
        <v>39159.5</v>
      </c>
      <c r="P12" s="16">
        <v>26204.76</v>
      </c>
    </row>
    <row r="13" spans="2:16" ht="18" customHeight="1" x14ac:dyDescent="0.35">
      <c r="B13" s="12" t="s">
        <v>24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8">
        <f t="shared" si="0"/>
        <v>0</v>
      </c>
      <c r="P13" s="16">
        <v>0</v>
      </c>
    </row>
    <row r="14" spans="2:16" ht="17" customHeight="1" x14ac:dyDescent="0.35">
      <c r="B14" s="12" t="s">
        <v>25</v>
      </c>
      <c r="C14" s="17">
        <v>126.6</v>
      </c>
      <c r="D14" s="17">
        <v>929.14</v>
      </c>
      <c r="E14" s="17">
        <v>768.03</v>
      </c>
      <c r="F14" s="17">
        <v>0</v>
      </c>
      <c r="G14" s="17">
        <v>364.68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9">
        <f t="shared" si="0"/>
        <v>2188.4499999999998</v>
      </c>
      <c r="P14" s="16">
        <v>0</v>
      </c>
    </row>
    <row r="15" spans="2:16" ht="17" customHeight="1" x14ac:dyDescent="0.35">
      <c r="B15" s="12" t="s">
        <v>26</v>
      </c>
      <c r="C15" s="17">
        <v>0</v>
      </c>
      <c r="D15" s="17">
        <v>342.43</v>
      </c>
      <c r="E15" s="17">
        <v>5319.1</v>
      </c>
      <c r="F15" s="17">
        <v>8055.23</v>
      </c>
      <c r="G15" s="17">
        <v>11518.18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8">
        <f t="shared" si="0"/>
        <v>25234.940000000002</v>
      </c>
      <c r="P15" s="16">
        <v>0</v>
      </c>
    </row>
    <row r="16" spans="2:16" ht="17" customHeight="1" x14ac:dyDescent="0.35">
      <c r="B16" s="12" t="s">
        <v>27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8">
        <f t="shared" si="0"/>
        <v>0</v>
      </c>
      <c r="P16" s="16">
        <v>0</v>
      </c>
    </row>
    <row r="17" spans="2:16" ht="17" customHeight="1" x14ac:dyDescent="0.35">
      <c r="B17" s="12" t="s">
        <v>28</v>
      </c>
      <c r="C17" s="17">
        <v>0</v>
      </c>
      <c r="D17" s="17">
        <v>3725</v>
      </c>
      <c r="E17" s="17">
        <v>2558.65</v>
      </c>
      <c r="F17" s="17">
        <v>4325</v>
      </c>
      <c r="G17" s="17">
        <v>1700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8">
        <f t="shared" si="0"/>
        <v>12308.65</v>
      </c>
      <c r="P17" s="16">
        <v>0</v>
      </c>
    </row>
    <row r="18" spans="2:16" ht="18" customHeight="1" x14ac:dyDescent="0.35">
      <c r="B18" s="12" t="s">
        <v>29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8">
        <f t="shared" si="0"/>
        <v>0</v>
      </c>
      <c r="P18" s="16">
        <v>0</v>
      </c>
    </row>
    <row r="19" spans="2:16" ht="9" customHeight="1" x14ac:dyDescent="0.35">
      <c r="B19" s="1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22"/>
    </row>
    <row r="20" spans="2:16" ht="18" customHeight="1" x14ac:dyDescent="0.35">
      <c r="B20" s="12" t="s">
        <v>30</v>
      </c>
      <c r="C20" s="13">
        <f t="shared" ref="C20:J20" si="1">SUM(C6:C18)-C6</f>
        <v>88376.6</v>
      </c>
      <c r="D20" s="13">
        <f t="shared" si="1"/>
        <v>54866.570000000007</v>
      </c>
      <c r="E20" s="14">
        <f>SUM(E6:E18)-E6</f>
        <v>24147.209999999992</v>
      </c>
      <c r="F20" s="14">
        <f t="shared" si="1"/>
        <v>50829.569999999992</v>
      </c>
      <c r="G20" s="14">
        <f t="shared" si="1"/>
        <v>42391.479999999996</v>
      </c>
      <c r="H20" s="14">
        <f t="shared" si="1"/>
        <v>0</v>
      </c>
      <c r="I20" s="14">
        <f t="shared" si="1"/>
        <v>0</v>
      </c>
      <c r="J20" s="14">
        <f t="shared" si="1"/>
        <v>0</v>
      </c>
      <c r="K20" s="14">
        <f>SUM(K6:K18)</f>
        <v>0</v>
      </c>
      <c r="L20" s="14">
        <f>SUM(L6:L18)-L6</f>
        <v>0</v>
      </c>
      <c r="M20" s="14">
        <f>SUM(M6:M18)-M6</f>
        <v>0</v>
      </c>
      <c r="N20" s="14">
        <f>SUM(N6:N18)-N6</f>
        <v>0</v>
      </c>
      <c r="O20" s="23">
        <f>SUM(C20:N20)</f>
        <v>260611.43</v>
      </c>
      <c r="P20" s="13">
        <v>0</v>
      </c>
    </row>
    <row r="21" spans="2:16" ht="18" customHeight="1" x14ac:dyDescent="0.35">
      <c r="B21" s="11"/>
      <c r="C21" s="9"/>
      <c r="D21" s="9"/>
      <c r="E21" s="9"/>
      <c r="F21" s="24"/>
      <c r="G21" s="9"/>
      <c r="H21" s="9"/>
      <c r="I21" s="9"/>
      <c r="J21" s="9"/>
      <c r="K21" s="9"/>
      <c r="L21" s="9"/>
      <c r="M21" s="9"/>
      <c r="N21" s="9"/>
      <c r="O21" s="20"/>
      <c r="P21" s="25"/>
    </row>
    <row r="22" spans="2:16" ht="22" customHeight="1" x14ac:dyDescent="0.35">
      <c r="B22" s="8" t="s">
        <v>31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26" t="s">
        <v>14</v>
      </c>
      <c r="P22" s="27" t="s">
        <v>15</v>
      </c>
    </row>
    <row r="23" spans="2:16" ht="8" customHeight="1" x14ac:dyDescent="0.35"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28"/>
    </row>
    <row r="24" spans="2:16" x14ac:dyDescent="0.35">
      <c r="B24" s="12" t="s">
        <v>32</v>
      </c>
      <c r="C24" s="17">
        <v>0</v>
      </c>
      <c r="D24" s="17">
        <v>16544</v>
      </c>
      <c r="E24" s="17">
        <v>0</v>
      </c>
      <c r="F24" s="17">
        <v>1427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8">
        <f t="shared" ref="O24:O39" si="2">SUM(C24:N24)</f>
        <v>17971</v>
      </c>
      <c r="P24" s="16">
        <v>8430</v>
      </c>
    </row>
    <row r="25" spans="2:16" ht="18" customHeight="1" x14ac:dyDescent="0.35">
      <c r="B25" s="12" t="s">
        <v>33</v>
      </c>
      <c r="C25" s="17">
        <v>0</v>
      </c>
      <c r="D25" s="17">
        <v>40780</v>
      </c>
      <c r="E25" s="17">
        <v>147.97999999999999</v>
      </c>
      <c r="F25" s="17">
        <v>30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8">
        <f t="shared" si="2"/>
        <v>40957.980000000003</v>
      </c>
      <c r="P25" s="16">
        <v>31553</v>
      </c>
    </row>
    <row r="26" spans="2:16" ht="18" customHeight="1" x14ac:dyDescent="0.35">
      <c r="B26" s="12" t="s">
        <v>34</v>
      </c>
      <c r="C26" s="17">
        <v>20.99</v>
      </c>
      <c r="D26" s="17">
        <v>1039.75</v>
      </c>
      <c r="E26" s="17">
        <v>845.89</v>
      </c>
      <c r="F26" s="17">
        <v>3613.22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8">
        <f t="shared" si="2"/>
        <v>5519.85</v>
      </c>
      <c r="P26" s="16">
        <v>5634.01</v>
      </c>
    </row>
    <row r="27" spans="2:16" ht="18" customHeight="1" x14ac:dyDescent="0.35">
      <c r="B27" s="12" t="s">
        <v>35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8">
        <f t="shared" si="2"/>
        <v>0</v>
      </c>
      <c r="P27" s="16">
        <v>0</v>
      </c>
    </row>
    <row r="28" spans="2:16" ht="18" customHeight="1" x14ac:dyDescent="0.35">
      <c r="B28" s="12" t="s">
        <v>36</v>
      </c>
      <c r="C28" s="17">
        <v>0</v>
      </c>
      <c r="D28" s="17">
        <v>0</v>
      </c>
      <c r="E28" s="17">
        <v>3600</v>
      </c>
      <c r="F28" s="17">
        <v>0</v>
      </c>
      <c r="G28" s="17">
        <v>3700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8">
        <f t="shared" si="2"/>
        <v>7300</v>
      </c>
      <c r="P28" s="16">
        <v>15567.55</v>
      </c>
    </row>
    <row r="29" spans="2:16" ht="18" customHeight="1" x14ac:dyDescent="0.35">
      <c r="B29" s="12" t="s">
        <v>37</v>
      </c>
      <c r="C29" s="17">
        <v>0</v>
      </c>
      <c r="D29" s="17">
        <v>176.1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8">
        <f t="shared" si="2"/>
        <v>176.1</v>
      </c>
      <c r="P29" s="16">
        <v>602.53</v>
      </c>
    </row>
    <row r="30" spans="2:16" ht="18" customHeight="1" x14ac:dyDescent="0.35">
      <c r="B30" s="12" t="s">
        <v>38</v>
      </c>
      <c r="C30" s="17">
        <v>0</v>
      </c>
      <c r="D30" s="17">
        <v>4956.3599999999997</v>
      </c>
      <c r="E30" s="17">
        <v>4508.9399999999996</v>
      </c>
      <c r="F30" s="17">
        <v>3774.31</v>
      </c>
      <c r="G30" s="17">
        <v>1520.67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8">
        <f t="shared" si="2"/>
        <v>14760.279999999999</v>
      </c>
      <c r="P30" s="16">
        <v>602.53</v>
      </c>
    </row>
    <row r="31" spans="2:16" ht="18" customHeight="1" x14ac:dyDescent="0.35">
      <c r="B31" s="12" t="s">
        <v>39</v>
      </c>
      <c r="C31" s="17">
        <v>175.38</v>
      </c>
      <c r="D31" s="17">
        <v>1074.8</v>
      </c>
      <c r="E31" s="17">
        <v>2975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8">
        <f t="shared" si="2"/>
        <v>4225.18</v>
      </c>
      <c r="P31" s="16">
        <v>6712.42</v>
      </c>
    </row>
    <row r="32" spans="2:16" ht="18" customHeight="1" x14ac:dyDescent="0.35">
      <c r="B32" s="12" t="s">
        <v>40</v>
      </c>
      <c r="C32" s="17">
        <v>0</v>
      </c>
      <c r="D32" s="17">
        <v>15000</v>
      </c>
      <c r="E32" s="17">
        <v>0</v>
      </c>
      <c r="F32" s="17">
        <v>14280</v>
      </c>
      <c r="G32" s="17">
        <v>9440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8">
        <f t="shared" si="2"/>
        <v>38720</v>
      </c>
      <c r="P32" s="16">
        <v>7152.52</v>
      </c>
    </row>
    <row r="33" spans="2:16" ht="18" customHeight="1" x14ac:dyDescent="0.35">
      <c r="B33" s="12" t="s">
        <v>62</v>
      </c>
      <c r="C33" s="17">
        <v>0</v>
      </c>
      <c r="D33" s="17">
        <v>0</v>
      </c>
      <c r="E33" s="17">
        <v>0</v>
      </c>
      <c r="F33" s="17">
        <v>6609.3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8">
        <f t="shared" si="2"/>
        <v>6609.3</v>
      </c>
      <c r="P33" s="16">
        <v>44005</v>
      </c>
    </row>
    <row r="34" spans="2:16" ht="18" customHeight="1" x14ac:dyDescent="0.35">
      <c r="B34" s="12" t="s">
        <v>41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8">
        <f t="shared" si="2"/>
        <v>0</v>
      </c>
      <c r="P34" s="16">
        <v>0</v>
      </c>
    </row>
    <row r="35" spans="2:16" ht="18" customHeight="1" x14ac:dyDescent="0.35">
      <c r="B35" s="12" t="s">
        <v>42</v>
      </c>
      <c r="C35" s="17">
        <v>1893.77</v>
      </c>
      <c r="D35" s="17">
        <v>0</v>
      </c>
      <c r="E35" s="17">
        <v>857.21</v>
      </c>
      <c r="F35" s="17">
        <v>5200</v>
      </c>
      <c r="G35" s="17">
        <v>150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8">
        <f t="shared" si="2"/>
        <v>8100.98</v>
      </c>
      <c r="P35" s="16">
        <v>0</v>
      </c>
    </row>
    <row r="36" spans="2:16" ht="18" customHeight="1" x14ac:dyDescent="0.35">
      <c r="B36" s="12" t="s">
        <v>43</v>
      </c>
      <c r="C36" s="17">
        <v>5903.99</v>
      </c>
      <c r="D36" s="17">
        <v>3292.69</v>
      </c>
      <c r="E36" s="17">
        <v>3571.78</v>
      </c>
      <c r="F36" s="17">
        <v>3802.11</v>
      </c>
      <c r="G36" s="17">
        <v>4657.43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8">
        <f t="shared" si="2"/>
        <v>21228</v>
      </c>
      <c r="P36" s="16">
        <v>4408.5600000000004</v>
      </c>
    </row>
    <row r="37" spans="2:16" ht="18" customHeight="1" x14ac:dyDescent="0.35">
      <c r="B37" s="12" t="s">
        <v>44</v>
      </c>
      <c r="C37" s="17">
        <v>0</v>
      </c>
      <c r="D37" s="17">
        <v>397.36</v>
      </c>
      <c r="E37" s="17">
        <v>772.22</v>
      </c>
      <c r="F37" s="17">
        <v>54.43</v>
      </c>
      <c r="G37" s="17">
        <v>422.44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8">
        <f t="shared" si="2"/>
        <v>1646.45</v>
      </c>
      <c r="P37" s="16">
        <v>75426.59</v>
      </c>
    </row>
    <row r="38" spans="2:16" ht="18" customHeight="1" x14ac:dyDescent="0.35">
      <c r="B38" s="12" t="s">
        <v>45</v>
      </c>
      <c r="C38" s="17">
        <v>0</v>
      </c>
      <c r="D38" s="17">
        <v>0</v>
      </c>
      <c r="E38" s="17">
        <v>800</v>
      </c>
      <c r="F38" s="17">
        <v>3000</v>
      </c>
      <c r="G38" s="17">
        <v>3200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8">
        <f t="shared" si="2"/>
        <v>7000</v>
      </c>
      <c r="P38" s="16">
        <v>422.03</v>
      </c>
    </row>
    <row r="39" spans="2:16" ht="18" customHeight="1" x14ac:dyDescent="0.35">
      <c r="B39" s="12" t="s">
        <v>46</v>
      </c>
      <c r="C39" s="17">
        <v>236.91</v>
      </c>
      <c r="D39" s="17">
        <v>115.22</v>
      </c>
      <c r="E39" s="17">
        <v>6250.24</v>
      </c>
      <c r="F39" s="17">
        <v>8782.0400000000009</v>
      </c>
      <c r="G39" s="17">
        <v>7121.73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8">
        <f t="shared" si="2"/>
        <v>22506.14</v>
      </c>
      <c r="P39" s="16">
        <v>2600</v>
      </c>
    </row>
    <row r="40" spans="2:16" ht="18" customHeight="1" x14ac:dyDescent="0.35">
      <c r="B40" s="12" t="s">
        <v>47</v>
      </c>
      <c r="C40" s="17">
        <v>423.37</v>
      </c>
      <c r="D40" s="17">
        <v>179.59</v>
      </c>
      <c r="E40" s="17">
        <v>707.76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8">
        <v>0</v>
      </c>
      <c r="P40" s="16">
        <v>0</v>
      </c>
    </row>
    <row r="41" spans="2:16" ht="18" customHeight="1" x14ac:dyDescent="0.35">
      <c r="B41" s="12" t="s">
        <v>48</v>
      </c>
      <c r="C41" s="17">
        <v>0</v>
      </c>
      <c r="D41" s="17">
        <v>0</v>
      </c>
      <c r="E41" s="17">
        <v>547.94000000000005</v>
      </c>
      <c r="F41" s="17">
        <v>6696.92</v>
      </c>
      <c r="G41" s="17">
        <v>8310.44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8">
        <f>SUM(C41:N41)</f>
        <v>15555.300000000001</v>
      </c>
      <c r="P41" s="16">
        <v>22024.99</v>
      </c>
    </row>
    <row r="42" spans="2:16" ht="18" customHeight="1" x14ac:dyDescent="0.35">
      <c r="B42" s="12" t="s">
        <v>49</v>
      </c>
      <c r="C42" s="17">
        <v>0</v>
      </c>
      <c r="D42" s="17">
        <v>958.4</v>
      </c>
      <c r="E42" s="17">
        <v>1031.29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8">
        <v>0</v>
      </c>
      <c r="P42" s="16">
        <v>0</v>
      </c>
    </row>
    <row r="43" spans="2:16" ht="18" customHeight="1" x14ac:dyDescent="0.35">
      <c r="B43" s="12" t="s">
        <v>50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8">
        <f t="shared" ref="O43:O50" si="3">SUM(C43:N43)</f>
        <v>0</v>
      </c>
      <c r="P43" s="16">
        <v>11252.72</v>
      </c>
    </row>
    <row r="44" spans="2:16" ht="18" customHeight="1" x14ac:dyDescent="0.35">
      <c r="B44" s="12" t="s">
        <v>51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8">
        <f t="shared" si="3"/>
        <v>0</v>
      </c>
      <c r="P44" s="16">
        <v>11185.5</v>
      </c>
    </row>
    <row r="45" spans="2:16" ht="18" customHeight="1" x14ac:dyDescent="0.35">
      <c r="B45" s="12" t="s">
        <v>27</v>
      </c>
      <c r="C45" s="17">
        <v>0</v>
      </c>
      <c r="D45" s="17">
        <v>0</v>
      </c>
      <c r="E45" s="17">
        <v>50</v>
      </c>
      <c r="F45" s="17">
        <v>0</v>
      </c>
      <c r="G45" s="17">
        <v>2720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8">
        <f t="shared" si="3"/>
        <v>2770</v>
      </c>
      <c r="P45" s="16">
        <v>2502.94</v>
      </c>
    </row>
    <row r="46" spans="2:16" ht="18" customHeight="1" x14ac:dyDescent="0.35">
      <c r="B46" s="12" t="s">
        <v>28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8">
        <f t="shared" si="3"/>
        <v>0</v>
      </c>
      <c r="P46" s="16">
        <v>5811</v>
      </c>
    </row>
    <row r="47" spans="2:16" ht="18" customHeight="1" x14ac:dyDescent="0.35">
      <c r="B47" s="12" t="s">
        <v>52</v>
      </c>
      <c r="C47" s="17">
        <v>116.6</v>
      </c>
      <c r="D47" s="17">
        <v>0</v>
      </c>
      <c r="E47" s="17">
        <v>0</v>
      </c>
      <c r="F47" s="17">
        <v>0</v>
      </c>
      <c r="G47" s="17">
        <v>5638.65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8">
        <f t="shared" si="3"/>
        <v>5755.25</v>
      </c>
      <c r="P47" s="16">
        <v>8850</v>
      </c>
    </row>
    <row r="48" spans="2:16" ht="18" customHeight="1" x14ac:dyDescent="0.35">
      <c r="B48" s="12" t="s">
        <v>53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8">
        <f t="shared" si="3"/>
        <v>0</v>
      </c>
      <c r="P48" s="16">
        <v>3320.6</v>
      </c>
    </row>
    <row r="49" spans="2:16" ht="18" customHeight="1" x14ac:dyDescent="0.35">
      <c r="B49" s="12" t="s">
        <v>54</v>
      </c>
      <c r="C49" s="17">
        <v>0</v>
      </c>
      <c r="D49" s="17">
        <v>0</v>
      </c>
      <c r="E49" s="17">
        <v>0.95</v>
      </c>
      <c r="F49" s="17">
        <v>16.63</v>
      </c>
      <c r="G49" s="17">
        <v>19.55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8">
        <f t="shared" si="3"/>
        <v>37.129999999999995</v>
      </c>
      <c r="P49" s="16">
        <v>4105</v>
      </c>
    </row>
    <row r="50" spans="2:16" ht="18" customHeight="1" x14ac:dyDescent="0.35">
      <c r="B50" s="12" t="s">
        <v>55</v>
      </c>
      <c r="C50" s="17">
        <v>0</v>
      </c>
      <c r="D50" s="17">
        <v>0</v>
      </c>
      <c r="E50" s="17">
        <v>0</v>
      </c>
      <c r="F50" s="17">
        <v>1302.5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8">
        <f t="shared" si="3"/>
        <v>1302.5</v>
      </c>
      <c r="P50" s="16">
        <v>387.52</v>
      </c>
    </row>
    <row r="51" spans="2:16" ht="18" customHeight="1" x14ac:dyDescent="0.35">
      <c r="B51" s="12" t="s">
        <v>56</v>
      </c>
      <c r="C51" s="17">
        <v>123.96</v>
      </c>
      <c r="D51" s="17">
        <v>24.87</v>
      </c>
      <c r="E51" s="17">
        <v>0</v>
      </c>
      <c r="F51" s="17">
        <v>467.31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8">
        <v>0</v>
      </c>
      <c r="P51" s="16">
        <v>0</v>
      </c>
    </row>
    <row r="52" spans="2:16" ht="18" customHeight="1" x14ac:dyDescent="0.35">
      <c r="B52" s="12" t="s">
        <v>57</v>
      </c>
      <c r="C52" s="17">
        <v>0</v>
      </c>
      <c r="D52" s="17">
        <v>0</v>
      </c>
      <c r="E52" s="17">
        <v>0</v>
      </c>
      <c r="F52" s="17">
        <v>0</v>
      </c>
      <c r="G52" s="17">
        <v>1230.27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8">
        <f>SUM(C52:N52)</f>
        <v>1230.27</v>
      </c>
      <c r="P52" s="16">
        <v>7657.5</v>
      </c>
    </row>
    <row r="53" spans="2:16" ht="18" customHeight="1" x14ac:dyDescent="0.35">
      <c r="B53" s="12" t="s">
        <v>58</v>
      </c>
      <c r="C53" s="17">
        <v>258.17</v>
      </c>
      <c r="D53" s="17">
        <v>768.09</v>
      </c>
      <c r="E53" s="17">
        <v>329.22</v>
      </c>
      <c r="F53" s="17">
        <v>199.5</v>
      </c>
      <c r="G53" s="17">
        <v>482.54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8">
        <f>SUM(C53:N53)</f>
        <v>2037.52</v>
      </c>
      <c r="P53" s="16">
        <v>562.13</v>
      </c>
    </row>
    <row r="54" spans="2:16" x14ac:dyDescent="0.35">
      <c r="B54" s="12" t="s">
        <v>59</v>
      </c>
      <c r="C54" s="17">
        <v>0</v>
      </c>
      <c r="D54" s="17">
        <v>0</v>
      </c>
      <c r="E54" s="17">
        <v>0</v>
      </c>
      <c r="F54" s="17">
        <v>0</v>
      </c>
      <c r="G54" s="17">
        <v>544.45000000000005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8">
        <f>SUM(C54:N54)</f>
        <v>544.45000000000005</v>
      </c>
      <c r="P54" s="16">
        <v>5215.28</v>
      </c>
    </row>
    <row r="55" spans="2:16" ht="18" customHeight="1" x14ac:dyDescent="0.35">
      <c r="B55" s="12" t="s">
        <v>60</v>
      </c>
      <c r="C55" s="29">
        <f>SUM(C24:C54)</f>
        <v>9153.14</v>
      </c>
      <c r="D55" s="29">
        <f>SUM(D24:D54)</f>
        <v>85307.23</v>
      </c>
      <c r="E55" s="29">
        <f>SUM(E24:E54)</f>
        <v>26996.420000000002</v>
      </c>
      <c r="F55" s="29">
        <f>SUM(F24:F54)</f>
        <v>59255.27</v>
      </c>
      <c r="G55" s="29">
        <f>SUM(G24:G54)</f>
        <v>49158.17</v>
      </c>
      <c r="H55" s="29">
        <v>0</v>
      </c>
      <c r="I55" s="29">
        <f>SUM(I24:I54)</f>
        <v>0</v>
      </c>
      <c r="J55" s="29">
        <f>SUM(J24:J54)</f>
        <v>0</v>
      </c>
      <c r="K55" s="29">
        <f>SUM(K25:K54)</f>
        <v>0</v>
      </c>
      <c r="L55" s="29">
        <f>SUM(L25:L54)</f>
        <v>0</v>
      </c>
      <c r="M55" s="29">
        <f>SUM(M25:M54)</f>
        <v>0</v>
      </c>
      <c r="N55" s="29">
        <f>SUM(N25:N54)</f>
        <v>0</v>
      </c>
      <c r="O55" s="29">
        <f>SUM(C55:N55)</f>
        <v>229870.22999999998</v>
      </c>
      <c r="P55" s="16">
        <v>9600</v>
      </c>
    </row>
    <row r="56" spans="2:16" ht="18" customHeight="1" x14ac:dyDescent="0.35">
      <c r="B56" s="1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19"/>
      <c r="P56" s="30">
        <f>SUM(P24-P55)</f>
        <v>-1170</v>
      </c>
    </row>
    <row r="57" spans="2:16" ht="21" customHeight="1" x14ac:dyDescent="0.35">
      <c r="B57" s="31" t="s">
        <v>61</v>
      </c>
      <c r="C57" s="32">
        <f>SUM(C6,C20)-C55</f>
        <v>111092.28000000001</v>
      </c>
      <c r="D57" s="32">
        <f>SUM(D6,D20)-D55</f>
        <v>80651.62000000001</v>
      </c>
      <c r="E57" s="32">
        <f>SUM(E6,E20)-E55</f>
        <v>77802.409999999989</v>
      </c>
      <c r="F57" s="32">
        <f>SUM(F6,F20)-F55</f>
        <v>69376.709999999992</v>
      </c>
      <c r="G57" s="32">
        <f>SUM(G6,G20)-G55</f>
        <v>62610.020000000004</v>
      </c>
      <c r="H57" s="32">
        <f t="shared" ref="H57:N57" si="4">SUM(H6,H20)-H55+H41</f>
        <v>0</v>
      </c>
      <c r="I57" s="32">
        <f t="shared" si="4"/>
        <v>0</v>
      </c>
      <c r="J57" s="32">
        <f t="shared" si="4"/>
        <v>0</v>
      </c>
      <c r="K57" s="32">
        <f t="shared" si="4"/>
        <v>0</v>
      </c>
      <c r="L57" s="32">
        <f t="shared" si="4"/>
        <v>0</v>
      </c>
      <c r="M57" s="32">
        <f t="shared" si="4"/>
        <v>0</v>
      </c>
      <c r="N57" s="32">
        <f t="shared" si="4"/>
        <v>0</v>
      </c>
      <c r="O57" s="32">
        <f>SUM(C57:N57)</f>
        <v>401533.04000000004</v>
      </c>
    </row>
    <row r="58" spans="2:16" x14ac:dyDescent="0.35">
      <c r="B58" s="33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2:16" x14ac:dyDescent="0.35"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</row>
  </sheetData>
  <sheetProtection selectLockedCells="1" selectUnlockedCells="1"/>
  <mergeCells count="1">
    <mergeCell ref="B2:O2"/>
  </mergeCell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2A14-F257-4EB1-BFA1-C4E656EA5702}">
  <dimension ref="A1"/>
  <sheetViews>
    <sheetView zoomScaleNormal="100" workbookViewId="0"/>
  </sheetViews>
  <sheetFormatPr defaultColWidth="11.54296875" defaultRowHeight="12.5" x14ac:dyDescent="0.2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36661-2DDB-4E24-A021-6AE144529AEC}">
  <dimension ref="A1"/>
  <sheetViews>
    <sheetView zoomScaleNormal="100" workbookViewId="0"/>
  </sheetViews>
  <sheetFormatPr defaultColWidth="11.54296875" defaultRowHeight="12.5" x14ac:dyDescent="0.2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 Checking Acct.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amanda hinsey</cp:lastModifiedBy>
  <dcterms:created xsi:type="dcterms:W3CDTF">2026-06-08T23:17:13Z</dcterms:created>
  <dcterms:modified xsi:type="dcterms:W3CDTF">2026-06-09T14:42:05Z</dcterms:modified>
</cp:coreProperties>
</file>