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Z:\Recreation\Volleyball_Program\Forms\"/>
    </mc:Choice>
  </mc:AlternateContent>
  <xr:revisionPtr revIDLastSave="0" documentId="8_{454BB9C0-EB10-4B9D-9495-44389F8B768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5" roundtripDataSignature="AMtx7mjZxRx2MqIiJJ6+TSMPpLszFZxceQ=="/>
    </ext>
  </extLst>
</workbook>
</file>

<file path=xl/calcChain.xml><?xml version="1.0" encoding="utf-8"?>
<calcChain xmlns="http://schemas.openxmlformats.org/spreadsheetml/2006/main">
  <c r="F12" i="1" l="1"/>
  <c r="F28" i="1" s="1"/>
  <c r="F37" i="1"/>
  <c r="F36" i="1"/>
  <c r="F35" i="1"/>
  <c r="F34" i="1"/>
  <c r="F33" i="1"/>
  <c r="F32" i="1"/>
  <c r="F31" i="1"/>
  <c r="F30" i="1"/>
  <c r="J27" i="1"/>
  <c r="K27" i="1" s="1"/>
  <c r="F27" i="1"/>
  <c r="J26" i="1"/>
  <c r="K26" i="1" s="1"/>
  <c r="F26" i="1"/>
  <c r="J25" i="1"/>
  <c r="K25" i="1" s="1"/>
  <c r="F25" i="1"/>
  <c r="J24" i="1"/>
  <c r="K24" i="1" s="1"/>
  <c r="F24" i="1"/>
  <c r="K23" i="1"/>
  <c r="J23" i="1"/>
  <c r="F23" i="1"/>
  <c r="J22" i="1"/>
  <c r="K22" i="1" s="1"/>
  <c r="F22" i="1"/>
  <c r="J21" i="1"/>
  <c r="K21" i="1" s="1"/>
  <c r="F21" i="1"/>
  <c r="J20" i="1"/>
  <c r="K20" i="1" s="1"/>
  <c r="F20" i="1"/>
  <c r="K19" i="1"/>
  <c r="J19" i="1"/>
  <c r="F19" i="1"/>
  <c r="J18" i="1"/>
  <c r="K18" i="1" s="1"/>
  <c r="F18" i="1"/>
  <c r="J17" i="1"/>
  <c r="K17" i="1" s="1"/>
  <c r="F17" i="1"/>
  <c r="J16" i="1"/>
  <c r="K16" i="1" s="1"/>
  <c r="F16" i="1"/>
  <c r="K15" i="1"/>
  <c r="J15" i="1"/>
  <c r="F15" i="1"/>
  <c r="J14" i="1"/>
  <c r="K14" i="1" s="1"/>
  <c r="F14" i="1"/>
  <c r="J13" i="1"/>
  <c r="K13" i="1" s="1"/>
  <c r="F13" i="1"/>
  <c r="J12" i="1"/>
  <c r="K12" i="1" s="1"/>
  <c r="F38" i="1" l="1"/>
  <c r="D31" i="1" s="1"/>
  <c r="M13" i="1"/>
  <c r="M12" i="1"/>
  <c r="B5" i="1" l="1"/>
  <c r="D5" i="1"/>
  <c r="B7" i="1"/>
  <c r="B6" i="1"/>
</calcChain>
</file>

<file path=xl/sharedStrings.xml><?xml version="1.0" encoding="utf-8"?>
<sst xmlns="http://schemas.openxmlformats.org/spreadsheetml/2006/main" count="67" uniqueCount="54">
  <si>
    <t>Spokane County Parks, Recreation and Golf</t>
  </si>
  <si>
    <t>Recreation Time Sheet</t>
  </si>
  <si>
    <t>Name:</t>
  </si>
  <si>
    <t>Pay Period:</t>
  </si>
  <si>
    <t>Time Sheet Due Date:</t>
  </si>
  <si>
    <t>Pay Day:</t>
  </si>
  <si>
    <t>Date (MM/DD)</t>
  </si>
  <si>
    <t>Shift Start</t>
  </si>
  <si>
    <t>Break Start</t>
  </si>
  <si>
    <t>Break End</t>
  </si>
  <si>
    <t>Shift End</t>
  </si>
  <si>
    <t>Hours</t>
  </si>
  <si>
    <t>Sport/Aquatic</t>
  </si>
  <si>
    <t>Task Description</t>
  </si>
  <si>
    <t>Day of month</t>
  </si>
  <si>
    <t>Pay period</t>
  </si>
  <si>
    <t>Count</t>
  </si>
  <si>
    <t>Total previously paid hours to be added to first week for overtime calculation:</t>
  </si>
  <si>
    <t>FOR OFFICIAL USE ONLY</t>
  </si>
  <si>
    <t>1st half</t>
  </si>
  <si>
    <t>2nd half</t>
  </si>
  <si>
    <t>Total</t>
  </si>
  <si>
    <t>Employee must take a 30-minute unpaid break for every 5 hours worked.</t>
  </si>
  <si>
    <t>Volleyball</t>
  </si>
  <si>
    <t>000604855</t>
  </si>
  <si>
    <t>Time sheet is due via drop-off, mail, email, or fax.</t>
  </si>
  <si>
    <t>Basketball</t>
  </si>
  <si>
    <t>000604831</t>
  </si>
  <si>
    <t>Softball</t>
  </si>
  <si>
    <t>000604936</t>
  </si>
  <si>
    <t>404 N Havana, Spokane, WA 99202</t>
  </si>
  <si>
    <t>SSAF</t>
  </si>
  <si>
    <t>000374113</t>
  </si>
  <si>
    <t>Phone:  (509) 477-4730</t>
  </si>
  <si>
    <t>NSAF</t>
  </si>
  <si>
    <t>000328490</t>
  </si>
  <si>
    <t>Fax:  (509) 477-2454</t>
  </si>
  <si>
    <t>Liberty Lake Aquatic</t>
  </si>
  <si>
    <t>000236238</t>
  </si>
  <si>
    <t>recreation@spokanecounty.org</t>
  </si>
  <si>
    <t>General Aquatics</t>
  </si>
  <si>
    <t>Other</t>
  </si>
  <si>
    <t>Employee's Signature:</t>
  </si>
  <si>
    <t>Date:</t>
  </si>
  <si>
    <t>Supervisor's Signature:</t>
  </si>
  <si>
    <t>Control features:</t>
  </si>
  <si>
    <t>Caution when there are hours in more than one pay period.</t>
  </si>
  <si>
    <t>Caution when there are hours in the future.</t>
  </si>
  <si>
    <t>Caution when there are hours more than 30 days in the past.</t>
  </si>
  <si>
    <t>Caution when there are more than 7.5 hours in a day.</t>
  </si>
  <si>
    <t>Referee</t>
  </si>
  <si>
    <t>Gym Supervisor</t>
  </si>
  <si>
    <t>Drop-In Supervisor</t>
  </si>
  <si>
    <t>Office Help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</si>
</sst>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[$-F800]dddd\,\ mmmm\ dd\,\ yyyy"/>
  </numFmts>
  <fonts count="10" x14ac:knownFonts="1">
    <font>
      <sz val="11"/>
      <color theme="1"/>
      <name val="Arial"/>
    </font>
    <font>
      <b/>
      <sz val="14"/>
      <color theme="1"/>
      <name val="Times New Roman"/>
    </font>
    <font>
      <sz val="12"/>
      <color theme="1"/>
      <name val="Times New Roman"/>
    </font>
    <font>
      <b/>
      <sz val="12"/>
      <color theme="1"/>
      <name val="Times New Roman"/>
    </font>
    <font>
      <sz val="11"/>
      <name val="Arial"/>
    </font>
    <font>
      <sz val="12"/>
      <color rgb="FFFF0000"/>
      <name val="Times New Roman"/>
    </font>
    <font>
      <i/>
      <sz val="12"/>
      <color theme="1"/>
      <name val="Times New Roman"/>
    </font>
    <font>
      <sz val="11"/>
      <color rgb="FFFF0000"/>
      <name val="Times New Roman"/>
    </font>
    <font>
      <u/>
      <sz val="11"/>
      <color rgb="FF0000FF"/>
      <name val="Arial"/>
    </font>
    <font>
      <u/>
      <sz val="11"/>
      <color theme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</fills>
  <borders count="24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5">
    <xf numFmtId="0" fontId="0" fillId="0" borderId="0" xfId="0" applyFont="1" applyAlignment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5" fillId="0" borderId="0" xfId="0" applyFont="1"/>
    <xf numFmtId="0" fontId="3" fillId="0" borderId="2" xfId="0" applyFont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0" borderId="8" xfId="0" applyFont="1" applyBorder="1" applyAlignment="1">
      <alignment horizontal="center"/>
    </xf>
    <xf numFmtId="18" fontId="2" fillId="0" borderId="10" xfId="0" applyNumberFormat="1" applyFont="1" applyBorder="1"/>
    <xf numFmtId="43" fontId="2" fillId="2" borderId="11" xfId="0" applyNumberFormat="1" applyFont="1" applyFill="1" applyBorder="1"/>
    <xf numFmtId="4" fontId="2" fillId="0" borderId="10" xfId="0" applyNumberFormat="1" applyFont="1" applyBorder="1"/>
    <xf numFmtId="0" fontId="2" fillId="0" borderId="10" xfId="0" applyFont="1" applyBorder="1"/>
    <xf numFmtId="164" fontId="2" fillId="0" borderId="2" xfId="0" applyNumberFormat="1" applyFont="1" applyBorder="1"/>
    <xf numFmtId="18" fontId="2" fillId="0" borderId="2" xfId="0" applyNumberFormat="1" applyFont="1" applyBorder="1"/>
    <xf numFmtId="43" fontId="2" fillId="2" borderId="2" xfId="0" applyNumberFormat="1" applyFont="1" applyFill="1" applyBorder="1"/>
    <xf numFmtId="4" fontId="2" fillId="0" borderId="2" xfId="0" applyNumberFormat="1" applyFont="1" applyBorder="1"/>
    <xf numFmtId="0" fontId="2" fillId="0" borderId="2" xfId="0" applyFont="1" applyBorder="1"/>
    <xf numFmtId="14" fontId="2" fillId="0" borderId="0" xfId="0" applyNumberFormat="1" applyFont="1"/>
    <xf numFmtId="43" fontId="2" fillId="2" borderId="6" xfId="0" applyNumberFormat="1" applyFont="1" applyFill="1" applyBorder="1"/>
    <xf numFmtId="43" fontId="3" fillId="2" borderId="12" xfId="0" applyNumberFormat="1" applyFont="1" applyFill="1" applyBorder="1"/>
    <xf numFmtId="43" fontId="3" fillId="0" borderId="13" xfId="0" applyNumberFormat="1" applyFont="1" applyBorder="1"/>
    <xf numFmtId="43" fontId="2" fillId="2" borderId="14" xfId="0" applyNumberFormat="1" applyFont="1" applyFill="1" applyBorder="1"/>
    <xf numFmtId="0" fontId="2" fillId="2" borderId="15" xfId="0" applyFont="1" applyFill="1" applyBorder="1"/>
    <xf numFmtId="0" fontId="2" fillId="2" borderId="16" xfId="0" quotePrefix="1" applyFont="1" applyFill="1" applyBorder="1"/>
    <xf numFmtId="43" fontId="2" fillId="2" borderId="17" xfId="0" applyNumberFormat="1" applyFont="1" applyFill="1" applyBorder="1"/>
    <xf numFmtId="0" fontId="2" fillId="2" borderId="18" xfId="0" applyFont="1" applyFill="1" applyBorder="1"/>
    <xf numFmtId="0" fontId="2" fillId="2" borderId="19" xfId="0" quotePrefix="1" applyFont="1" applyFill="1" applyBorder="1"/>
    <xf numFmtId="0" fontId="8" fillId="0" borderId="0" xfId="0" applyFont="1"/>
    <xf numFmtId="0" fontId="2" fillId="2" borderId="19" xfId="0" applyFont="1" applyFill="1" applyBorder="1"/>
    <xf numFmtId="0" fontId="9" fillId="0" borderId="0" xfId="0" applyFont="1"/>
    <xf numFmtId="43" fontId="3" fillId="2" borderId="20" xfId="0" applyNumberFormat="1" applyFont="1" applyFill="1" applyBorder="1"/>
    <xf numFmtId="0" fontId="3" fillId="2" borderId="21" xfId="0" applyFont="1" applyFill="1" applyBorder="1"/>
    <xf numFmtId="0" fontId="2" fillId="2" borderId="22" xfId="0" applyFont="1" applyFill="1" applyBorder="1" applyAlignment="1">
      <alignment horizontal="right"/>
    </xf>
    <xf numFmtId="43" fontId="3" fillId="0" borderId="0" xfId="0" applyNumberFormat="1" applyFont="1"/>
    <xf numFmtId="0" fontId="2" fillId="0" borderId="23" xfId="0" applyFont="1" applyBorder="1"/>
    <xf numFmtId="43" fontId="2" fillId="0" borderId="0" xfId="0" applyNumberFormat="1" applyFont="1"/>
    <xf numFmtId="18" fontId="2" fillId="0" borderId="0" xfId="0" applyNumberFormat="1" applyFont="1"/>
    <xf numFmtId="164" fontId="2" fillId="0" borderId="10" xfId="0" applyNumberFormat="1" applyFont="1" applyBorder="1" applyAlignment="1"/>
    <xf numFmtId="0" fontId="7" fillId="0" borderId="0" xfId="0" applyFont="1" applyAlignment="1">
      <alignment horizontal="center" vertical="center" wrapText="1"/>
    </xf>
    <xf numFmtId="0" fontId="0" fillId="0" borderId="0" xfId="0" applyFont="1" applyAlignment="1"/>
    <xf numFmtId="0" fontId="6" fillId="0" borderId="23" xfId="0" applyFont="1" applyBorder="1" applyAlignment="1">
      <alignment horizontal="center"/>
    </xf>
    <xf numFmtId="0" fontId="4" fillId="0" borderId="23" xfId="0" applyFont="1" applyBorder="1"/>
    <xf numFmtId="0" fontId="2" fillId="0" borderId="23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1" xfId="0" applyFont="1" applyBorder="1" applyAlignment="1">
      <alignment horizontal="left"/>
    </xf>
    <xf numFmtId="0" fontId="4" fillId="0" borderId="1" xfId="0" applyFont="1" applyBorder="1"/>
    <xf numFmtId="0" fontId="6" fillId="2" borderId="3" xfId="0" applyFont="1" applyFill="1" applyBorder="1" applyAlignment="1">
      <alignment horizontal="right"/>
    </xf>
    <xf numFmtId="0" fontId="4" fillId="0" borderId="4" xfId="0" applyFont="1" applyBorder="1"/>
    <xf numFmtId="0" fontId="4" fillId="0" borderId="5" xfId="0" applyFont="1" applyBorder="1"/>
    <xf numFmtId="0" fontId="6" fillId="2" borderId="3" xfId="0" applyFont="1" applyFill="1" applyBorder="1" applyAlignment="1">
      <alignment horizontal="left"/>
    </xf>
    <xf numFmtId="0" fontId="6" fillId="0" borderId="7" xfId="0" applyFont="1" applyBorder="1" applyAlignment="1">
      <alignment horizontal="right"/>
    </xf>
    <xf numFmtId="0" fontId="4" fillId="0" borderId="8" xfId="0" applyFont="1" applyBorder="1"/>
    <xf numFmtId="0" fontId="6" fillId="0" borderId="8" xfId="0" applyFont="1" applyBorder="1" applyAlignment="1">
      <alignment horizontal="left"/>
    </xf>
    <xf numFmtId="0" fontId="4" fillId="0" borderId="9" xfId="0" applyFont="1" applyBorder="1"/>
  </cellXfs>
  <cellStyles count="1">
    <cellStyle name="Normal" xfId="0" builtinId="0"/>
  </cellStyles>
  <dxfs count="8"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FF0000"/>
          <bgColor rgb="FFFF0000"/>
        </patternFill>
      </fill>
    </dxf>
    <dxf>
      <font>
        <b/>
        <color rgb="FFFF0000"/>
      </font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  <dxf>
      <font>
        <b/>
        <i/>
      </font>
      <fill>
        <patternFill patternType="none"/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457200</xdr:colOff>
      <xdr:row>27</xdr:row>
      <xdr:rowOff>114300</xdr:rowOff>
    </xdr:from>
    <xdr:ext cx="866775" cy="22479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917375" y="2660813"/>
          <a:ext cx="857250" cy="2238375"/>
        </a:xfrm>
        <a:custGeom>
          <a:avLst/>
          <a:gdLst/>
          <a:ahLst/>
          <a:cxnLst/>
          <a:rect l="l" t="t" r="r" b="b"/>
          <a:pathLst>
            <a:path w="857254" h="2019300" extrusionOk="0">
              <a:moveTo>
                <a:pt x="857254" y="0"/>
              </a:moveTo>
              <a:cubicBezTo>
                <a:pt x="429422" y="336550"/>
                <a:pt x="1591" y="673100"/>
                <a:pt x="4" y="1009650"/>
              </a:cubicBezTo>
              <a:cubicBezTo>
                <a:pt x="-1584" y="1346200"/>
                <a:pt x="423072" y="1682750"/>
                <a:pt x="847729" y="2019300"/>
              </a:cubicBezTo>
            </a:path>
          </a:pathLst>
        </a:custGeom>
        <a:noFill/>
        <a:ln w="9525" cap="flat" cmpd="sng">
          <a:solidFill>
            <a:schemeClr val="dk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6</xdr:col>
      <xdr:colOff>1247775</xdr:colOff>
      <xdr:row>0</xdr:row>
      <xdr:rowOff>9525</xdr:rowOff>
    </xdr:from>
    <xdr:ext cx="1285875" cy="14287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ecreation@spokanecounty.or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1000"/>
  <sheetViews>
    <sheetView tabSelected="1" workbookViewId="0">
      <selection activeCell="A3" sqref="A3"/>
    </sheetView>
  </sheetViews>
  <sheetFormatPr defaultColWidth="12.625" defaultRowHeight="15" customHeight="1" x14ac:dyDescent="0.2"/>
  <cols>
    <col min="1" max="1" width="27.25" customWidth="1"/>
    <col min="2" max="6" width="11.125" customWidth="1"/>
    <col min="7" max="7" width="17.25" customWidth="1"/>
    <col min="8" max="8" width="16" customWidth="1"/>
    <col min="9" max="9" width="8" customWidth="1"/>
    <col min="10" max="10" width="11.125" hidden="1" customWidth="1"/>
    <col min="11" max="11" width="6.875" hidden="1" customWidth="1"/>
    <col min="12" max="12" width="9.125" hidden="1" customWidth="1"/>
    <col min="13" max="13" width="5.5" hidden="1" customWidth="1"/>
    <col min="14" max="26" width="7.625" customWidth="1"/>
  </cols>
  <sheetData>
    <row r="1" spans="1:26" ht="19.5" customHeight="1" x14ac:dyDescent="0.3">
      <c r="A1" s="43" t="s">
        <v>0</v>
      </c>
      <c r="B1" s="39"/>
      <c r="C1" s="39"/>
      <c r="D1" s="39"/>
      <c r="E1" s="39"/>
      <c r="F1" s="39"/>
      <c r="G1" s="39"/>
      <c r="H1" s="39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 x14ac:dyDescent="0.25">
      <c r="A2" s="44" t="s">
        <v>1</v>
      </c>
      <c r="B2" s="39"/>
      <c r="C2" s="39"/>
      <c r="D2" s="39"/>
      <c r="E2" s="39"/>
      <c r="F2" s="39"/>
      <c r="G2" s="39"/>
      <c r="H2" s="39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x14ac:dyDescent="0.25">
      <c r="A3" s="2"/>
      <c r="B3" s="2"/>
      <c r="C3" s="2"/>
      <c r="D3" s="2"/>
      <c r="E3" s="2"/>
      <c r="F3" s="2"/>
      <c r="G3" s="2"/>
      <c r="H3" s="2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9.5" customHeight="1" x14ac:dyDescent="0.25">
      <c r="A4" s="3" t="s">
        <v>2</v>
      </c>
      <c r="B4" s="45"/>
      <c r="C4" s="46"/>
      <c r="D4" s="46"/>
      <c r="E4" s="46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9.5" customHeight="1" x14ac:dyDescent="0.25">
      <c r="A5" s="3" t="s">
        <v>3</v>
      </c>
      <c r="B5" s="1" t="str">
        <f>IF(SUM(M12:M13)=0,"",IF(M12&gt;M13,"1st - 15th","16th - End of Month"))</f>
        <v/>
      </c>
      <c r="C5" s="1"/>
      <c r="D5" s="1" t="str">
        <f>IF((M12&gt;0)*AND(M13&gt;0),"ONLY ENTER HOURS FROM THE SAME PAY PERIOD","")</f>
        <v/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9.5" customHeight="1" x14ac:dyDescent="0.25">
      <c r="A6" s="3" t="s">
        <v>4</v>
      </c>
      <c r="B6" s="4" t="str">
        <f>IF(SUM(M12:M13)=0,"",IF(B5="1st - 15th","The 18th","The 3rd of the Following Month"))</f>
        <v/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9.5" customHeight="1" x14ac:dyDescent="0.25">
      <c r="A7" s="3" t="s">
        <v>5</v>
      </c>
      <c r="B7" s="1" t="str">
        <f>IF(SUM(M12:M13)=0,"",IF(B5="1st - 15th","Last Business Day of the Month","The 15th of the Following Month (or Previous Business Day Thereof)"))</f>
        <v/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4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9.5" customHeight="1" x14ac:dyDescent="0.25">
      <c r="A9" s="5" t="s">
        <v>6</v>
      </c>
      <c r="B9" s="5" t="s">
        <v>7</v>
      </c>
      <c r="C9" s="5" t="s">
        <v>8</v>
      </c>
      <c r="D9" s="5" t="s">
        <v>9</v>
      </c>
      <c r="E9" s="5" t="s">
        <v>10</v>
      </c>
      <c r="F9" s="5" t="s">
        <v>11</v>
      </c>
      <c r="G9" s="5" t="s">
        <v>12</v>
      </c>
      <c r="H9" s="5" t="s">
        <v>13</v>
      </c>
      <c r="I9" s="2"/>
      <c r="J9" s="2" t="s">
        <v>14</v>
      </c>
      <c r="K9" s="2"/>
      <c r="L9" s="2" t="s">
        <v>15</v>
      </c>
      <c r="M9" s="2" t="s">
        <v>16</v>
      </c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9.5" customHeight="1" x14ac:dyDescent="0.25">
      <c r="A10" s="47" t="s">
        <v>17</v>
      </c>
      <c r="B10" s="48"/>
      <c r="C10" s="48"/>
      <c r="D10" s="48"/>
      <c r="E10" s="49"/>
      <c r="F10" s="6"/>
      <c r="G10" s="50" t="s">
        <v>18</v>
      </c>
      <c r="H10" s="49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4.5" customHeight="1" x14ac:dyDescent="0.25">
      <c r="A11" s="51"/>
      <c r="B11" s="52"/>
      <c r="C11" s="52"/>
      <c r="D11" s="52"/>
      <c r="E11" s="52"/>
      <c r="F11" s="7"/>
      <c r="G11" s="53"/>
      <c r="H11" s="54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9.5" customHeight="1" x14ac:dyDescent="0.25">
      <c r="A12" s="37"/>
      <c r="B12" s="8"/>
      <c r="C12" s="8"/>
      <c r="D12" s="8"/>
      <c r="E12" s="8"/>
      <c r="F12" s="9">
        <f t="shared" ref="F12:F27" si="0">(E12-B12-(D12-C12))*24</f>
        <v>0</v>
      </c>
      <c r="G12" s="10"/>
      <c r="H12" s="11"/>
      <c r="I12" s="1"/>
      <c r="J12" s="1">
        <f t="shared" ref="J12:J27" si="1">DAY(A12)</f>
        <v>0</v>
      </c>
      <c r="K12" s="1" t="str">
        <f t="shared" ref="K12:K27" si="2">IF(J12=0,"",IF((J12&gt;0)*AND(J12&lt;16),"1st half","2nd half"))</f>
        <v/>
      </c>
      <c r="L12" s="1" t="s">
        <v>19</v>
      </c>
      <c r="M12" s="1">
        <f t="shared" ref="M12:M13" si="3">COUNTIF($K$12:$K$27,L12)</f>
        <v>0</v>
      </c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9.5" customHeight="1" x14ac:dyDescent="0.25">
      <c r="A13" s="12"/>
      <c r="B13" s="13"/>
      <c r="C13" s="13"/>
      <c r="D13" s="13"/>
      <c r="E13" s="13"/>
      <c r="F13" s="14">
        <f t="shared" si="0"/>
        <v>0</v>
      </c>
      <c r="G13" s="15"/>
      <c r="H13" s="16"/>
      <c r="I13" s="1"/>
      <c r="J13" s="1">
        <f t="shared" si="1"/>
        <v>0</v>
      </c>
      <c r="K13" s="1" t="str">
        <f t="shared" si="2"/>
        <v/>
      </c>
      <c r="L13" s="1" t="s">
        <v>20</v>
      </c>
      <c r="M13" s="1">
        <f t="shared" si="3"/>
        <v>0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9.5" customHeight="1" x14ac:dyDescent="0.25">
      <c r="A14" s="12"/>
      <c r="B14" s="13"/>
      <c r="C14" s="13"/>
      <c r="D14" s="13"/>
      <c r="E14" s="13"/>
      <c r="F14" s="14">
        <f t="shared" si="0"/>
        <v>0</v>
      </c>
      <c r="G14" s="15"/>
      <c r="H14" s="16"/>
      <c r="I14" s="1"/>
      <c r="J14" s="1">
        <f t="shared" si="1"/>
        <v>0</v>
      </c>
      <c r="K14" s="1" t="str">
        <f t="shared" si="2"/>
        <v/>
      </c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9.5" customHeight="1" x14ac:dyDescent="0.25">
      <c r="A15" s="12"/>
      <c r="B15" s="13"/>
      <c r="C15" s="13"/>
      <c r="D15" s="13"/>
      <c r="E15" s="13"/>
      <c r="F15" s="14">
        <f t="shared" si="0"/>
        <v>0</v>
      </c>
      <c r="G15" s="15"/>
      <c r="H15" s="16"/>
      <c r="I15" s="1"/>
      <c r="J15" s="1">
        <f t="shared" si="1"/>
        <v>0</v>
      </c>
      <c r="K15" s="1" t="str">
        <f t="shared" si="2"/>
        <v/>
      </c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9.5" customHeight="1" x14ac:dyDescent="0.25">
      <c r="A16" s="12"/>
      <c r="B16" s="13"/>
      <c r="C16" s="13"/>
      <c r="D16" s="13"/>
      <c r="E16" s="13"/>
      <c r="F16" s="14">
        <f t="shared" si="0"/>
        <v>0</v>
      </c>
      <c r="G16" s="15"/>
      <c r="H16" s="16"/>
      <c r="I16" s="1"/>
      <c r="J16" s="1">
        <f t="shared" si="1"/>
        <v>0</v>
      </c>
      <c r="K16" s="1" t="str">
        <f t="shared" si="2"/>
        <v/>
      </c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9.5" customHeight="1" x14ac:dyDescent="0.25">
      <c r="A17" s="12"/>
      <c r="B17" s="13"/>
      <c r="C17" s="13"/>
      <c r="D17" s="13"/>
      <c r="E17" s="13"/>
      <c r="F17" s="14">
        <f t="shared" si="0"/>
        <v>0</v>
      </c>
      <c r="G17" s="15"/>
      <c r="H17" s="16"/>
      <c r="I17" s="1"/>
      <c r="J17" s="1">
        <f t="shared" si="1"/>
        <v>0</v>
      </c>
      <c r="K17" s="1" t="str">
        <f t="shared" si="2"/>
        <v/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9.5" customHeight="1" x14ac:dyDescent="0.25">
      <c r="A18" s="12"/>
      <c r="B18" s="13"/>
      <c r="C18" s="13"/>
      <c r="D18" s="13"/>
      <c r="E18" s="13"/>
      <c r="F18" s="14">
        <f t="shared" si="0"/>
        <v>0</v>
      </c>
      <c r="G18" s="15"/>
      <c r="H18" s="16"/>
      <c r="I18" s="1"/>
      <c r="J18" s="1">
        <f t="shared" si="1"/>
        <v>0</v>
      </c>
      <c r="K18" s="1" t="str">
        <f t="shared" si="2"/>
        <v/>
      </c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9.5" customHeight="1" x14ac:dyDescent="0.25">
      <c r="A19" s="12"/>
      <c r="B19" s="13"/>
      <c r="C19" s="13"/>
      <c r="D19" s="13"/>
      <c r="E19" s="13"/>
      <c r="F19" s="14">
        <f t="shared" si="0"/>
        <v>0</v>
      </c>
      <c r="G19" s="15"/>
      <c r="H19" s="16"/>
      <c r="I19" s="1"/>
      <c r="J19" s="1">
        <f t="shared" si="1"/>
        <v>0</v>
      </c>
      <c r="K19" s="1" t="str">
        <f t="shared" si="2"/>
        <v/>
      </c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9.5" customHeight="1" x14ac:dyDescent="0.25">
      <c r="A20" s="12"/>
      <c r="B20" s="13"/>
      <c r="C20" s="13"/>
      <c r="D20" s="13"/>
      <c r="E20" s="13"/>
      <c r="F20" s="14">
        <f t="shared" si="0"/>
        <v>0</v>
      </c>
      <c r="G20" s="15"/>
      <c r="H20" s="16"/>
      <c r="I20" s="1"/>
      <c r="J20" s="1">
        <f t="shared" si="1"/>
        <v>0</v>
      </c>
      <c r="K20" s="1" t="str">
        <f t="shared" si="2"/>
        <v/>
      </c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9.5" customHeight="1" x14ac:dyDescent="0.25">
      <c r="A21" s="12"/>
      <c r="B21" s="13"/>
      <c r="C21" s="13"/>
      <c r="D21" s="13"/>
      <c r="E21" s="13"/>
      <c r="F21" s="14">
        <f t="shared" si="0"/>
        <v>0</v>
      </c>
      <c r="G21" s="15"/>
      <c r="H21" s="16"/>
      <c r="I21" s="1"/>
      <c r="J21" s="1">
        <f t="shared" si="1"/>
        <v>0</v>
      </c>
      <c r="K21" s="1" t="str">
        <f t="shared" si="2"/>
        <v/>
      </c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9.5" customHeight="1" x14ac:dyDescent="0.25">
      <c r="A22" s="12"/>
      <c r="B22" s="13"/>
      <c r="C22" s="13"/>
      <c r="D22" s="13"/>
      <c r="E22" s="13"/>
      <c r="F22" s="14">
        <f t="shared" si="0"/>
        <v>0</v>
      </c>
      <c r="G22" s="15"/>
      <c r="H22" s="16"/>
      <c r="I22" s="1"/>
      <c r="J22" s="1">
        <f t="shared" si="1"/>
        <v>0</v>
      </c>
      <c r="K22" s="1" t="str">
        <f t="shared" si="2"/>
        <v/>
      </c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9.5" customHeight="1" x14ac:dyDescent="0.25">
      <c r="A23" s="12"/>
      <c r="B23" s="13"/>
      <c r="C23" s="13"/>
      <c r="D23" s="13"/>
      <c r="E23" s="13"/>
      <c r="F23" s="14">
        <f t="shared" si="0"/>
        <v>0</v>
      </c>
      <c r="G23" s="15"/>
      <c r="H23" s="16"/>
      <c r="I23" s="1"/>
      <c r="J23" s="1">
        <f t="shared" si="1"/>
        <v>0</v>
      </c>
      <c r="K23" s="1" t="str">
        <f t="shared" si="2"/>
        <v/>
      </c>
      <c r="L23" s="17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9.5" customHeight="1" x14ac:dyDescent="0.25">
      <c r="A24" s="12"/>
      <c r="B24" s="13"/>
      <c r="C24" s="13"/>
      <c r="D24" s="13"/>
      <c r="E24" s="13"/>
      <c r="F24" s="14">
        <f t="shared" si="0"/>
        <v>0</v>
      </c>
      <c r="G24" s="15"/>
      <c r="H24" s="16"/>
      <c r="I24" s="1"/>
      <c r="J24" s="1">
        <f t="shared" si="1"/>
        <v>0</v>
      </c>
      <c r="K24" s="1" t="str">
        <f t="shared" si="2"/>
        <v/>
      </c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9.5" customHeight="1" x14ac:dyDescent="0.25">
      <c r="A25" s="12"/>
      <c r="B25" s="13"/>
      <c r="C25" s="13"/>
      <c r="D25" s="13"/>
      <c r="E25" s="13"/>
      <c r="F25" s="14">
        <f t="shared" si="0"/>
        <v>0</v>
      </c>
      <c r="G25" s="15"/>
      <c r="H25" s="16"/>
      <c r="I25" s="1"/>
      <c r="J25" s="1">
        <f t="shared" si="1"/>
        <v>0</v>
      </c>
      <c r="K25" s="1" t="str">
        <f t="shared" si="2"/>
        <v/>
      </c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9.5" customHeight="1" x14ac:dyDescent="0.25">
      <c r="A26" s="12"/>
      <c r="B26" s="13"/>
      <c r="C26" s="13"/>
      <c r="D26" s="13"/>
      <c r="E26" s="13"/>
      <c r="F26" s="14">
        <f t="shared" si="0"/>
        <v>0</v>
      </c>
      <c r="G26" s="15"/>
      <c r="H26" s="16"/>
      <c r="I26" s="1"/>
      <c r="J26" s="1">
        <f t="shared" si="1"/>
        <v>0</v>
      </c>
      <c r="K26" s="1" t="str">
        <f t="shared" si="2"/>
        <v/>
      </c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9.5" customHeight="1" x14ac:dyDescent="0.25">
      <c r="A27" s="12"/>
      <c r="B27" s="13"/>
      <c r="C27" s="13"/>
      <c r="D27" s="13"/>
      <c r="E27" s="13"/>
      <c r="F27" s="18">
        <f t="shared" si="0"/>
        <v>0</v>
      </c>
      <c r="G27" s="15"/>
      <c r="H27" s="16"/>
      <c r="I27" s="1"/>
      <c r="J27" s="1">
        <f t="shared" si="1"/>
        <v>0</v>
      </c>
      <c r="K27" s="1" t="str">
        <f t="shared" si="2"/>
        <v/>
      </c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9.5" customHeight="1" x14ac:dyDescent="0.25">
      <c r="A28" s="1"/>
      <c r="B28" s="1"/>
      <c r="C28" s="1"/>
      <c r="D28" s="1"/>
      <c r="E28" s="3" t="s">
        <v>21</v>
      </c>
      <c r="F28" s="19">
        <f>SUM(F12:F27)</f>
        <v>0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4.5" customHeight="1" x14ac:dyDescent="0.25">
      <c r="A29" s="1"/>
      <c r="B29" s="1"/>
      <c r="C29" s="1"/>
      <c r="D29" s="1"/>
      <c r="E29" s="3"/>
      <c r="F29" s="20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9.5" customHeight="1" x14ac:dyDescent="0.25">
      <c r="A30" s="1" t="s">
        <v>22</v>
      </c>
      <c r="B30" s="1"/>
      <c r="C30" s="1"/>
      <c r="D30" s="1"/>
      <c r="E30" s="1"/>
      <c r="F30" s="21">
        <f t="shared" ref="F30:F37" si="4">SUMIF($G$12:$G$27,G30,$F$12:$F$27)</f>
        <v>0</v>
      </c>
      <c r="G30" s="22" t="s">
        <v>23</v>
      </c>
      <c r="H30" s="23" t="s">
        <v>24</v>
      </c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9.5" customHeight="1" x14ac:dyDescent="0.25">
      <c r="A31" s="1" t="s">
        <v>25</v>
      </c>
      <c r="B31" s="1"/>
      <c r="C31" s="1"/>
      <c r="D31" s="38" t="str">
        <f>IF(F28&lt;&gt;F38,"Assign Sport/Aquatic so that these numbers equal.","")</f>
        <v/>
      </c>
      <c r="E31" s="1"/>
      <c r="F31" s="24">
        <f t="shared" si="4"/>
        <v>0</v>
      </c>
      <c r="G31" s="25" t="s">
        <v>26</v>
      </c>
      <c r="H31" s="26" t="s">
        <v>27</v>
      </c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9.5" customHeight="1" x14ac:dyDescent="0.25">
      <c r="A32" s="1" t="s">
        <v>0</v>
      </c>
      <c r="B32" s="1"/>
      <c r="C32" s="1"/>
      <c r="D32" s="39"/>
      <c r="E32" s="1"/>
      <c r="F32" s="24">
        <f t="shared" si="4"/>
        <v>0</v>
      </c>
      <c r="G32" s="25" t="s">
        <v>28</v>
      </c>
      <c r="H32" s="26" t="s">
        <v>29</v>
      </c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9.5" customHeight="1" x14ac:dyDescent="0.25">
      <c r="A33" s="1" t="s">
        <v>30</v>
      </c>
      <c r="B33" s="1"/>
      <c r="C33" s="1"/>
      <c r="D33" s="39"/>
      <c r="E33" s="1"/>
      <c r="F33" s="24">
        <f t="shared" si="4"/>
        <v>0</v>
      </c>
      <c r="G33" s="25" t="s">
        <v>31</v>
      </c>
      <c r="H33" s="26" t="s">
        <v>32</v>
      </c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9.5" customHeight="1" x14ac:dyDescent="0.25">
      <c r="A34" s="1" t="s">
        <v>33</v>
      </c>
      <c r="B34" s="1"/>
      <c r="C34" s="1"/>
      <c r="D34" s="39"/>
      <c r="E34" s="1"/>
      <c r="F34" s="24">
        <f t="shared" si="4"/>
        <v>0</v>
      </c>
      <c r="G34" s="25" t="s">
        <v>34</v>
      </c>
      <c r="H34" s="26" t="s">
        <v>35</v>
      </c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9.5" customHeight="1" x14ac:dyDescent="0.25">
      <c r="A35" s="1" t="s">
        <v>36</v>
      </c>
      <c r="B35" s="1"/>
      <c r="C35" s="1"/>
      <c r="D35" s="39"/>
      <c r="E35" s="1"/>
      <c r="F35" s="24">
        <f t="shared" si="4"/>
        <v>0</v>
      </c>
      <c r="G35" s="25" t="s">
        <v>37</v>
      </c>
      <c r="H35" s="26" t="s">
        <v>38</v>
      </c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9.5" customHeight="1" x14ac:dyDescent="0.25">
      <c r="A36" s="27" t="s">
        <v>39</v>
      </c>
      <c r="B36" s="1"/>
      <c r="C36" s="1"/>
      <c r="D36" s="1"/>
      <c r="E36" s="1"/>
      <c r="F36" s="24">
        <f t="shared" si="4"/>
        <v>0</v>
      </c>
      <c r="G36" s="25" t="s">
        <v>40</v>
      </c>
      <c r="H36" s="28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9.5" customHeight="1" x14ac:dyDescent="0.25">
      <c r="A37" s="29"/>
      <c r="B37" s="1"/>
      <c r="C37" s="1"/>
      <c r="D37" s="1"/>
      <c r="E37" s="1"/>
      <c r="F37" s="24">
        <f t="shared" si="4"/>
        <v>0</v>
      </c>
      <c r="G37" s="25" t="s">
        <v>41</v>
      </c>
      <c r="H37" s="28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9.5" customHeight="1" x14ac:dyDescent="0.25">
      <c r="A38" s="1"/>
      <c r="B38" s="1"/>
      <c r="C38" s="1"/>
      <c r="D38" s="1"/>
      <c r="E38" s="3" t="s">
        <v>21</v>
      </c>
      <c r="F38" s="30">
        <f>SUM(F30:F37)</f>
        <v>0</v>
      </c>
      <c r="G38" s="31"/>
      <c r="H38" s="32" t="s">
        <v>18</v>
      </c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4.5" customHeight="1" x14ac:dyDescent="0.25">
      <c r="A39" s="1"/>
      <c r="B39" s="1"/>
      <c r="C39" s="1"/>
      <c r="D39" s="1"/>
      <c r="E39" s="1"/>
      <c r="F39" s="33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9.5" customHeight="1" x14ac:dyDescent="0.25">
      <c r="A40" s="3" t="s">
        <v>42</v>
      </c>
      <c r="B40" s="40"/>
      <c r="C40" s="41"/>
      <c r="D40" s="41"/>
      <c r="E40" s="41"/>
      <c r="F40" s="3" t="s">
        <v>43</v>
      </c>
      <c r="G40" s="42"/>
      <c r="H40" s="4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9.5" customHeight="1" x14ac:dyDescent="0.25">
      <c r="A41" s="3"/>
      <c r="B41" s="1"/>
      <c r="C41" s="1"/>
      <c r="D41" s="1"/>
      <c r="E41" s="1"/>
      <c r="F41" s="3"/>
      <c r="G41" s="1"/>
      <c r="H41" s="3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9.5" customHeight="1" x14ac:dyDescent="0.25">
      <c r="A42" s="3" t="s">
        <v>44</v>
      </c>
      <c r="B42" s="34"/>
      <c r="C42" s="34"/>
      <c r="D42" s="34"/>
      <c r="E42" s="34"/>
      <c r="F42" s="3" t="s">
        <v>43</v>
      </c>
      <c r="G42" s="34"/>
      <c r="H42" s="34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9.5" hidden="1" customHeight="1" x14ac:dyDescent="0.25">
      <c r="A43" s="1"/>
      <c r="B43" s="1"/>
      <c r="C43" s="1"/>
      <c r="D43" s="1"/>
      <c r="E43" s="1"/>
      <c r="F43" s="35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9.5" hidden="1" customHeight="1" x14ac:dyDescent="0.25">
      <c r="A44" s="3" t="s">
        <v>45</v>
      </c>
      <c r="B44" s="1" t="s">
        <v>46</v>
      </c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9.5" hidden="1" customHeight="1" x14ac:dyDescent="0.25">
      <c r="A45" s="1"/>
      <c r="B45" s="1" t="s">
        <v>47</v>
      </c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9.5" hidden="1" customHeight="1" x14ac:dyDescent="0.25">
      <c r="A46" s="1"/>
      <c r="B46" s="1" t="s">
        <v>48</v>
      </c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9.5" hidden="1" customHeight="1" x14ac:dyDescent="0.25">
      <c r="A47" s="1"/>
      <c r="B47" s="1" t="s">
        <v>49</v>
      </c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9.5" hidden="1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9.5" hidden="1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9.5" hidden="1" customHeight="1" x14ac:dyDescent="0.25">
      <c r="A50" s="1"/>
      <c r="B50" s="36">
        <v>0.66666666666666663</v>
      </c>
      <c r="C50" s="1"/>
      <c r="D50" s="1"/>
      <c r="E50" s="1"/>
      <c r="F50" s="1"/>
      <c r="G50" s="1" t="s">
        <v>23</v>
      </c>
      <c r="H50" s="1" t="s">
        <v>50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9.5" hidden="1" customHeight="1" x14ac:dyDescent="0.25">
      <c r="A51" s="1"/>
      <c r="B51" s="36">
        <v>0.67708333333333337</v>
      </c>
      <c r="C51" s="1"/>
      <c r="D51" s="1"/>
      <c r="E51" s="1"/>
      <c r="F51" s="1"/>
      <c r="G51" s="1" t="s">
        <v>26</v>
      </c>
      <c r="H51" s="1" t="s">
        <v>51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9.5" hidden="1" customHeight="1" x14ac:dyDescent="0.25">
      <c r="A52" s="1"/>
      <c r="B52" s="36">
        <v>0.6875</v>
      </c>
      <c r="C52" s="1"/>
      <c r="D52" s="1"/>
      <c r="E52" s="1"/>
      <c r="F52" s="1"/>
      <c r="G52" s="1" t="s">
        <v>28</v>
      </c>
      <c r="H52" s="1" t="s">
        <v>52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9.5" hidden="1" customHeight="1" x14ac:dyDescent="0.25">
      <c r="A53" s="1"/>
      <c r="B53" s="36">
        <v>0.69791666666666696</v>
      </c>
      <c r="C53" s="1"/>
      <c r="D53" s="1"/>
      <c r="E53" s="1"/>
      <c r="F53" s="1"/>
      <c r="G53" s="1" t="s">
        <v>31</v>
      </c>
      <c r="H53" s="1" t="s">
        <v>53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9.5" hidden="1" customHeight="1" x14ac:dyDescent="0.25">
      <c r="A54" s="1"/>
      <c r="B54" s="36">
        <v>0.70833333333333404</v>
      </c>
      <c r="C54" s="1"/>
      <c r="D54" s="1"/>
      <c r="E54" s="1"/>
      <c r="F54" s="1"/>
      <c r="G54" s="1" t="s">
        <v>34</v>
      </c>
      <c r="H54" s="1" t="s">
        <v>41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9.5" hidden="1" customHeight="1" x14ac:dyDescent="0.25">
      <c r="A55" s="1"/>
      <c r="B55" s="36">
        <v>0.71875</v>
      </c>
      <c r="C55" s="1"/>
      <c r="D55" s="1"/>
      <c r="E55" s="1"/>
      <c r="F55" s="1"/>
      <c r="G55" s="1" t="s">
        <v>37</v>
      </c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9.5" hidden="1" customHeight="1" x14ac:dyDescent="0.25">
      <c r="A56" s="1"/>
      <c r="B56" s="36">
        <v>0.72916666666666696</v>
      </c>
      <c r="C56" s="1"/>
      <c r="D56" s="1"/>
      <c r="E56" s="1"/>
      <c r="F56" s="1"/>
      <c r="G56" s="1" t="s">
        <v>40</v>
      </c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9.5" hidden="1" customHeight="1" x14ac:dyDescent="0.25">
      <c r="A57" s="1"/>
      <c r="B57" s="36">
        <v>0.73958333333333404</v>
      </c>
      <c r="C57" s="1"/>
      <c r="D57" s="1"/>
      <c r="E57" s="1"/>
      <c r="F57" s="1"/>
      <c r="G57" s="1" t="s">
        <v>41</v>
      </c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9.5" hidden="1" customHeight="1" x14ac:dyDescent="0.25">
      <c r="A58" s="1"/>
      <c r="B58" s="36">
        <v>0.750000000000001</v>
      </c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9.5" hidden="1" customHeight="1" x14ac:dyDescent="0.25">
      <c r="A59" s="1"/>
      <c r="B59" s="36">
        <v>0.76041666666666696</v>
      </c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9.5" hidden="1" customHeight="1" x14ac:dyDescent="0.25">
      <c r="A60" s="1"/>
      <c r="B60" s="36">
        <v>0.77083333333333404</v>
      </c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9.5" hidden="1" customHeight="1" x14ac:dyDescent="0.25">
      <c r="A61" s="1"/>
      <c r="B61" s="36">
        <v>0.781250000000001</v>
      </c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9.5" hidden="1" customHeight="1" x14ac:dyDescent="0.25">
      <c r="A62" s="1"/>
      <c r="B62" s="36">
        <v>0.79166666666666796</v>
      </c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9.5" hidden="1" customHeight="1" x14ac:dyDescent="0.25">
      <c r="A63" s="1"/>
      <c r="B63" s="36">
        <v>0.80208333333333504</v>
      </c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9.5" hidden="1" customHeight="1" x14ac:dyDescent="0.25">
      <c r="A64" s="1"/>
      <c r="B64" s="36">
        <v>0.812500000000001</v>
      </c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9.5" hidden="1" customHeight="1" x14ac:dyDescent="0.25">
      <c r="A65" s="1"/>
      <c r="B65" s="36">
        <v>0.82291666666666796</v>
      </c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9.5" hidden="1" customHeight="1" x14ac:dyDescent="0.25">
      <c r="A66" s="1"/>
      <c r="B66" s="36">
        <v>0.83333333333333504</v>
      </c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9.5" hidden="1" customHeight="1" x14ac:dyDescent="0.25">
      <c r="A67" s="1"/>
      <c r="B67" s="36">
        <v>0.843750000000002</v>
      </c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9.5" hidden="1" customHeight="1" x14ac:dyDescent="0.25">
      <c r="A68" s="1"/>
      <c r="B68" s="36">
        <v>0.85416666666666796</v>
      </c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9.5" hidden="1" customHeight="1" x14ac:dyDescent="0.25">
      <c r="A69" s="1"/>
      <c r="B69" s="36">
        <v>0.86458333333333504</v>
      </c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9.5" hidden="1" customHeight="1" x14ac:dyDescent="0.25">
      <c r="A70" s="1"/>
      <c r="B70" s="36">
        <v>0.875000000000002</v>
      </c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9.5" hidden="1" customHeight="1" x14ac:dyDescent="0.25">
      <c r="A71" s="1"/>
      <c r="B71" s="36">
        <v>0.88541666666666896</v>
      </c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9.5" hidden="1" customHeight="1" x14ac:dyDescent="0.25">
      <c r="A72" s="1"/>
      <c r="B72" s="36">
        <v>0.89583333333333504</v>
      </c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9.5" hidden="1" customHeight="1" x14ac:dyDescent="0.25">
      <c r="A73" s="1"/>
      <c r="B73" s="36">
        <v>0.906250000000002</v>
      </c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9.5" hidden="1" customHeight="1" x14ac:dyDescent="0.25">
      <c r="A74" s="1"/>
      <c r="B74" s="36">
        <v>0.91666666666666896</v>
      </c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9.5" hidden="1" customHeight="1" x14ac:dyDescent="0.25">
      <c r="A75" s="1"/>
      <c r="B75" s="36">
        <v>0.92708333333333603</v>
      </c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9.5" hidden="1" customHeight="1" x14ac:dyDescent="0.25">
      <c r="A76" s="1"/>
      <c r="B76" s="36">
        <v>0.937500000000002</v>
      </c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9.5" hidden="1" customHeight="1" x14ac:dyDescent="0.25">
      <c r="A77" s="1"/>
      <c r="B77" s="36">
        <v>0.94791666666666896</v>
      </c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9.5" hidden="1" customHeight="1" x14ac:dyDescent="0.25">
      <c r="A78" s="1"/>
      <c r="B78" s="36">
        <v>0.95833333333333603</v>
      </c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9.5" hidden="1" customHeight="1" x14ac:dyDescent="0.25">
      <c r="A79" s="1"/>
      <c r="B79" s="36">
        <v>0.968750000000002</v>
      </c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9.5" hidden="1" customHeight="1" x14ac:dyDescent="0.25">
      <c r="A80" s="1"/>
      <c r="B80" s="36">
        <v>0.97916666666666896</v>
      </c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9.5" hidden="1" customHeight="1" x14ac:dyDescent="0.25">
      <c r="A81" s="1"/>
      <c r="B81" s="36">
        <v>0.98958333333333603</v>
      </c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9.5" hidden="1" customHeight="1" x14ac:dyDescent="0.25">
      <c r="A82" s="1"/>
      <c r="B82" s="36">
        <v>0</v>
      </c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9.5" hidden="1" customHeight="1" x14ac:dyDescent="0.25">
      <c r="A83" s="1"/>
      <c r="B83" s="36">
        <v>1.0416666666666666E-2</v>
      </c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9.5" hidden="1" customHeight="1" x14ac:dyDescent="0.25">
      <c r="A84" s="1"/>
      <c r="B84" s="36">
        <v>2.0833333333333301E-2</v>
      </c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9.5" hidden="1" customHeight="1" x14ac:dyDescent="0.25">
      <c r="A85" s="1"/>
      <c r="B85" s="36">
        <v>3.125E-2</v>
      </c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9.5" hidden="1" customHeight="1" x14ac:dyDescent="0.25">
      <c r="A86" s="1"/>
      <c r="B86" s="36">
        <v>4.1666666666666699E-2</v>
      </c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9.5" hidden="1" customHeight="1" x14ac:dyDescent="0.25">
      <c r="A87" s="1"/>
      <c r="B87" s="36">
        <v>5.2083333333333301E-2</v>
      </c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9.5" hidden="1" customHeight="1" x14ac:dyDescent="0.25">
      <c r="A88" s="1"/>
      <c r="B88" s="36">
        <v>6.25E-2</v>
      </c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9.5" hidden="1" customHeight="1" x14ac:dyDescent="0.25">
      <c r="A89" s="1"/>
      <c r="B89" s="36">
        <v>7.2916666666666699E-2</v>
      </c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9.5" hidden="1" customHeight="1" x14ac:dyDescent="0.25">
      <c r="A90" s="1"/>
      <c r="B90" s="36">
        <v>8.3333333333333301E-2</v>
      </c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9.5" hidden="1" customHeight="1" x14ac:dyDescent="0.25">
      <c r="A91" s="1"/>
      <c r="B91" s="36">
        <v>9.375E-2</v>
      </c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9.5" hidden="1" customHeight="1" x14ac:dyDescent="0.25">
      <c r="A92" s="1"/>
      <c r="B92" s="36">
        <v>0.104166666666667</v>
      </c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9.5" hidden="1" customHeight="1" x14ac:dyDescent="0.25">
      <c r="A93" s="1"/>
      <c r="B93" s="36">
        <v>0.114583333333333</v>
      </c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9.5" hidden="1" customHeight="1" x14ac:dyDescent="0.25">
      <c r="A94" s="1"/>
      <c r="B94" s="36">
        <v>0.125</v>
      </c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9.5" hidden="1" customHeight="1" x14ac:dyDescent="0.25">
      <c r="A95" s="1"/>
      <c r="B95" s="36">
        <v>0.13541666666666699</v>
      </c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9.5" hidden="1" customHeight="1" x14ac:dyDescent="0.25">
      <c r="A96" s="1"/>
      <c r="B96" s="36">
        <v>0.14583333333333301</v>
      </c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9.5" hidden="1" customHeight="1" x14ac:dyDescent="0.25">
      <c r="A97" s="1"/>
      <c r="B97" s="36">
        <v>0.15625</v>
      </c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9.5" hidden="1" customHeight="1" x14ac:dyDescent="0.25">
      <c r="A98" s="1"/>
      <c r="B98" s="36">
        <v>0.16666666666666699</v>
      </c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9.5" hidden="1" customHeight="1" x14ac:dyDescent="0.25">
      <c r="A99" s="1"/>
      <c r="B99" s="36">
        <v>0.17708333333333301</v>
      </c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9.5" hidden="1" customHeight="1" x14ac:dyDescent="0.25">
      <c r="A100" s="1"/>
      <c r="B100" s="36">
        <v>0.1875</v>
      </c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9.5" hidden="1" customHeight="1" x14ac:dyDescent="0.25">
      <c r="A101" s="1"/>
      <c r="B101" s="36">
        <v>0.19791666666666699</v>
      </c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9.5" hidden="1" customHeight="1" x14ac:dyDescent="0.25">
      <c r="A102" s="1"/>
      <c r="B102" s="36">
        <v>0.20833333333333301</v>
      </c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9.5" hidden="1" customHeight="1" x14ac:dyDescent="0.25">
      <c r="A103" s="1"/>
      <c r="B103" s="36">
        <v>0.21875</v>
      </c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9.5" hidden="1" customHeight="1" x14ac:dyDescent="0.25">
      <c r="A104" s="1"/>
      <c r="B104" s="36">
        <v>0.22916666666666699</v>
      </c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9.5" hidden="1" customHeight="1" x14ac:dyDescent="0.25">
      <c r="A105" s="1"/>
      <c r="B105" s="36">
        <v>0.23958333333333301</v>
      </c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9.5" hidden="1" customHeight="1" x14ac:dyDescent="0.25">
      <c r="A106" s="1"/>
      <c r="B106" s="36">
        <v>0.25</v>
      </c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9.5" hidden="1" customHeight="1" x14ac:dyDescent="0.25">
      <c r="A107" s="1"/>
      <c r="B107" s="36">
        <v>0.26041666666666702</v>
      </c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9.5" hidden="1" customHeight="1" x14ac:dyDescent="0.25">
      <c r="A108" s="1"/>
      <c r="B108" s="36">
        <v>0.27083333333333298</v>
      </c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9.5" hidden="1" customHeight="1" x14ac:dyDescent="0.25">
      <c r="A109" s="1"/>
      <c r="B109" s="36">
        <v>0.28125</v>
      </c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9.5" hidden="1" customHeight="1" x14ac:dyDescent="0.25">
      <c r="A110" s="1"/>
      <c r="B110" s="36">
        <v>0.29166666666666702</v>
      </c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9.5" hidden="1" customHeight="1" x14ac:dyDescent="0.25">
      <c r="A111" s="1"/>
      <c r="B111" s="36">
        <v>0.30208333333333298</v>
      </c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9.5" hidden="1" customHeight="1" x14ac:dyDescent="0.25">
      <c r="A112" s="1"/>
      <c r="B112" s="36">
        <v>0.3125</v>
      </c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9.5" hidden="1" customHeight="1" x14ac:dyDescent="0.25">
      <c r="A113" s="1"/>
      <c r="B113" s="36">
        <v>0.32291666666666702</v>
      </c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9.5" hidden="1" customHeight="1" x14ac:dyDescent="0.25">
      <c r="A114" s="1"/>
      <c r="B114" s="36">
        <v>0.33333333333333298</v>
      </c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9.5" hidden="1" customHeight="1" x14ac:dyDescent="0.25">
      <c r="A115" s="1"/>
      <c r="B115" s="36">
        <v>0.34375</v>
      </c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9.5" hidden="1" customHeight="1" x14ac:dyDescent="0.25">
      <c r="A116" s="1"/>
      <c r="B116" s="36">
        <v>0.35416666666666702</v>
      </c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9.5" hidden="1" customHeight="1" x14ac:dyDescent="0.25">
      <c r="A117" s="1"/>
      <c r="B117" s="36">
        <v>0.36458333333333298</v>
      </c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9.5" hidden="1" customHeight="1" x14ac:dyDescent="0.25">
      <c r="A118" s="1"/>
      <c r="B118" s="36">
        <v>0.375</v>
      </c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9.5" hidden="1" customHeight="1" x14ac:dyDescent="0.25">
      <c r="A119" s="1"/>
      <c r="B119" s="36">
        <v>0.38541666666666702</v>
      </c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9.5" hidden="1" customHeight="1" x14ac:dyDescent="0.25">
      <c r="A120" s="1"/>
      <c r="B120" s="36">
        <v>0.39583333333333298</v>
      </c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9.5" hidden="1" customHeight="1" x14ac:dyDescent="0.25">
      <c r="A121" s="1"/>
      <c r="B121" s="36">
        <v>0.40625</v>
      </c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9.5" hidden="1" customHeight="1" x14ac:dyDescent="0.25">
      <c r="A122" s="1"/>
      <c r="B122" s="36">
        <v>0.41666666666666702</v>
      </c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9.5" hidden="1" customHeight="1" x14ac:dyDescent="0.25">
      <c r="A123" s="1"/>
      <c r="B123" s="36">
        <v>0.42708333333333298</v>
      </c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9.5" hidden="1" customHeight="1" x14ac:dyDescent="0.25">
      <c r="A124" s="1"/>
      <c r="B124" s="36">
        <v>0.4375</v>
      </c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9.5" hidden="1" customHeight="1" x14ac:dyDescent="0.25">
      <c r="A125" s="1"/>
      <c r="B125" s="36">
        <v>0.44791666666666702</v>
      </c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9.5" hidden="1" customHeight="1" x14ac:dyDescent="0.25">
      <c r="A126" s="1"/>
      <c r="B126" s="36">
        <v>0.45833333333333298</v>
      </c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9.5" hidden="1" customHeight="1" x14ac:dyDescent="0.25">
      <c r="A127" s="1"/>
      <c r="B127" s="36">
        <v>0.46875</v>
      </c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9.5" hidden="1" customHeight="1" x14ac:dyDescent="0.25">
      <c r="A128" s="1"/>
      <c r="B128" s="36">
        <v>0.47916666666666702</v>
      </c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9.5" hidden="1" customHeight="1" x14ac:dyDescent="0.25">
      <c r="A129" s="1"/>
      <c r="B129" s="36">
        <v>0.48958333333333298</v>
      </c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9.5" hidden="1" customHeight="1" x14ac:dyDescent="0.25">
      <c r="A130" s="1"/>
      <c r="B130" s="36">
        <v>0.5</v>
      </c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9.5" hidden="1" customHeight="1" x14ac:dyDescent="0.25">
      <c r="A131" s="1"/>
      <c r="B131" s="36">
        <v>0.51041666666666696</v>
      </c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9.5" hidden="1" customHeight="1" x14ac:dyDescent="0.25">
      <c r="A132" s="1"/>
      <c r="B132" s="36">
        <v>0.52083333333333304</v>
      </c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9.5" hidden="1" customHeight="1" x14ac:dyDescent="0.25">
      <c r="A133" s="1"/>
      <c r="B133" s="36">
        <v>0.53125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9.5" hidden="1" customHeight="1" x14ac:dyDescent="0.25">
      <c r="A134" s="1"/>
      <c r="B134" s="36">
        <v>0.54166666666666696</v>
      </c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9.5" hidden="1" customHeight="1" x14ac:dyDescent="0.25">
      <c r="A135" s="1"/>
      <c r="B135" s="36">
        <v>0.55208333333333304</v>
      </c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9.5" hidden="1" customHeight="1" x14ac:dyDescent="0.25">
      <c r="A136" s="1"/>
      <c r="B136" s="36">
        <v>0.5625</v>
      </c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9.5" hidden="1" customHeight="1" x14ac:dyDescent="0.25">
      <c r="A137" s="1"/>
      <c r="B137" s="36">
        <v>0.57291666666666696</v>
      </c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9.5" hidden="1" customHeight="1" x14ac:dyDescent="0.25">
      <c r="A138" s="1"/>
      <c r="B138" s="36">
        <v>0.58333333333333304</v>
      </c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9.5" hidden="1" customHeight="1" x14ac:dyDescent="0.25">
      <c r="A139" s="1"/>
      <c r="B139" s="36">
        <v>0.59375</v>
      </c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9.5" hidden="1" customHeight="1" x14ac:dyDescent="0.25">
      <c r="A140" s="1"/>
      <c r="B140" s="36">
        <v>0.60416666666666696</v>
      </c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9.5" hidden="1" customHeight="1" x14ac:dyDescent="0.25">
      <c r="A141" s="1"/>
      <c r="B141" s="36">
        <v>0.61458333333333304</v>
      </c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9.5" hidden="1" customHeight="1" x14ac:dyDescent="0.25">
      <c r="A142" s="1"/>
      <c r="B142" s="36">
        <v>0.625</v>
      </c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9.5" hidden="1" customHeight="1" x14ac:dyDescent="0.25">
      <c r="A143" s="1"/>
      <c r="B143" s="36">
        <v>0.63541666666666696</v>
      </c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9.5" hidden="1" customHeight="1" x14ac:dyDescent="0.25">
      <c r="A144" s="1"/>
      <c r="B144" s="36">
        <v>0.64583333333333304</v>
      </c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9.5" hidden="1" customHeight="1" x14ac:dyDescent="0.25">
      <c r="A145" s="1"/>
      <c r="B145" s="36">
        <v>0.65625</v>
      </c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9.5" customHeight="1" x14ac:dyDescent="0.25">
      <c r="A146" s="1"/>
      <c r="B146" s="36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9.5" customHeight="1" x14ac:dyDescent="0.25">
      <c r="A147" s="1"/>
      <c r="B147" s="36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9.5" customHeight="1" x14ac:dyDescent="0.25">
      <c r="A148" s="1"/>
      <c r="B148" s="36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9.5" customHeight="1" x14ac:dyDescent="0.25">
      <c r="A149" s="1"/>
      <c r="B149" s="36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9.5" customHeight="1" x14ac:dyDescent="0.25">
      <c r="A150" s="1"/>
      <c r="B150" s="36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9.5" customHeight="1" x14ac:dyDescent="0.25">
      <c r="A151" s="1"/>
      <c r="B151" s="36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9.5" customHeight="1" x14ac:dyDescent="0.25">
      <c r="A152" s="1"/>
      <c r="B152" s="36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9.5" customHeight="1" x14ac:dyDescent="0.25">
      <c r="A153" s="1"/>
      <c r="B153" s="36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9.5" customHeight="1" x14ac:dyDescent="0.25">
      <c r="A154" s="1"/>
      <c r="B154" s="36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9.5" customHeight="1" x14ac:dyDescent="0.25">
      <c r="A155" s="1"/>
      <c r="B155" s="36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9.5" customHeight="1" x14ac:dyDescent="0.25">
      <c r="A156" s="1"/>
      <c r="B156" s="36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9.5" customHeight="1" x14ac:dyDescent="0.25">
      <c r="A157" s="1"/>
      <c r="B157" s="36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9.5" customHeight="1" x14ac:dyDescent="0.25">
      <c r="A158" s="1"/>
      <c r="B158" s="36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9.5" customHeight="1" x14ac:dyDescent="0.25">
      <c r="A159" s="1"/>
      <c r="B159" s="36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9.5" customHeight="1" x14ac:dyDescent="0.25">
      <c r="A160" s="1"/>
      <c r="B160" s="36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9.5" customHeight="1" x14ac:dyDescent="0.25">
      <c r="A161" s="1"/>
      <c r="B161" s="36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9.5" customHeight="1" x14ac:dyDescent="0.25">
      <c r="A162" s="1"/>
      <c r="B162" s="36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9.5" customHeight="1" x14ac:dyDescent="0.25">
      <c r="A163" s="1"/>
      <c r="B163" s="36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9.5" customHeight="1" x14ac:dyDescent="0.25">
      <c r="A164" s="1"/>
      <c r="B164" s="36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9.5" customHeight="1" x14ac:dyDescent="0.25">
      <c r="A165" s="1"/>
      <c r="B165" s="36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9.5" customHeight="1" x14ac:dyDescent="0.25">
      <c r="A166" s="1"/>
      <c r="B166" s="36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9.5" customHeight="1" x14ac:dyDescent="0.25">
      <c r="A167" s="1"/>
      <c r="B167" s="36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9.5" customHeight="1" x14ac:dyDescent="0.25">
      <c r="A168" s="1"/>
      <c r="B168" s="36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9.5" customHeight="1" x14ac:dyDescent="0.25">
      <c r="A169" s="1"/>
      <c r="B169" s="36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9.5" customHeight="1" x14ac:dyDescent="0.25">
      <c r="A170" s="1"/>
      <c r="B170" s="36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9.5" customHeight="1" x14ac:dyDescent="0.25">
      <c r="A171" s="1"/>
      <c r="B171" s="36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9.5" customHeight="1" x14ac:dyDescent="0.25">
      <c r="A172" s="1"/>
      <c r="B172" s="36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9.5" customHeight="1" x14ac:dyDescent="0.25">
      <c r="A173" s="1"/>
      <c r="B173" s="36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9.5" customHeight="1" x14ac:dyDescent="0.25">
      <c r="A174" s="1"/>
      <c r="B174" s="36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9.5" customHeight="1" x14ac:dyDescent="0.25">
      <c r="A175" s="1"/>
      <c r="B175" s="36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9.5" customHeight="1" x14ac:dyDescent="0.25">
      <c r="A176" s="1"/>
      <c r="B176" s="36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9.5" customHeight="1" x14ac:dyDescent="0.25">
      <c r="A177" s="1"/>
      <c r="B177" s="36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9.5" customHeight="1" x14ac:dyDescent="0.25">
      <c r="A178" s="1"/>
      <c r="B178" s="36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9.5" customHeight="1" x14ac:dyDescent="0.25">
      <c r="A179" s="1"/>
      <c r="B179" s="36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9.5" customHeight="1" x14ac:dyDescent="0.25">
      <c r="A180" s="1"/>
      <c r="B180" s="36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9.5" customHeight="1" x14ac:dyDescent="0.25">
      <c r="A181" s="1"/>
      <c r="B181" s="36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9.5" customHeight="1" x14ac:dyDescent="0.25">
      <c r="A182" s="1"/>
      <c r="B182" s="36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9.5" customHeight="1" x14ac:dyDescent="0.25">
      <c r="A183" s="1"/>
      <c r="B183" s="36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9.5" customHeight="1" x14ac:dyDescent="0.25">
      <c r="A184" s="1"/>
      <c r="B184" s="36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9.5" customHeight="1" x14ac:dyDescent="0.25">
      <c r="A185" s="1"/>
      <c r="B185" s="36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9.5" customHeight="1" x14ac:dyDescent="0.25">
      <c r="A186" s="1"/>
      <c r="B186" s="36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9.5" customHeight="1" x14ac:dyDescent="0.25">
      <c r="A187" s="1"/>
      <c r="B187" s="36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9.5" customHeight="1" x14ac:dyDescent="0.25">
      <c r="A188" s="1"/>
      <c r="B188" s="36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9.5" customHeight="1" x14ac:dyDescent="0.25">
      <c r="A189" s="1"/>
      <c r="B189" s="36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9.5" customHeight="1" x14ac:dyDescent="0.25">
      <c r="A190" s="1"/>
      <c r="B190" s="36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9.5" customHeight="1" x14ac:dyDescent="0.25">
      <c r="A191" s="1"/>
      <c r="B191" s="36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9.5" customHeight="1" x14ac:dyDescent="0.25">
      <c r="A192" s="1"/>
      <c r="B192" s="36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9.5" customHeight="1" x14ac:dyDescent="0.25">
      <c r="A193" s="1"/>
      <c r="B193" s="36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9.5" customHeight="1" x14ac:dyDescent="0.25">
      <c r="A194" s="1"/>
      <c r="B194" s="36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9.5" customHeight="1" x14ac:dyDescent="0.25">
      <c r="A195" s="1"/>
      <c r="B195" s="36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9.5" customHeight="1" x14ac:dyDescent="0.25">
      <c r="A196" s="1"/>
      <c r="B196" s="36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9.5" customHeight="1" x14ac:dyDescent="0.25">
      <c r="A197" s="1"/>
      <c r="B197" s="36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9.5" customHeight="1" x14ac:dyDescent="0.25">
      <c r="A198" s="1"/>
      <c r="B198" s="36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9.5" customHeight="1" x14ac:dyDescent="0.25">
      <c r="A199" s="1"/>
      <c r="B199" s="36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9.5" customHeight="1" x14ac:dyDescent="0.25">
      <c r="A200" s="1"/>
      <c r="B200" s="36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9.5" customHeight="1" x14ac:dyDescent="0.25">
      <c r="A201" s="1"/>
      <c r="B201" s="36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9.5" customHeight="1" x14ac:dyDescent="0.25">
      <c r="A202" s="1"/>
      <c r="B202" s="36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9.5" customHeight="1" x14ac:dyDescent="0.25">
      <c r="A203" s="1"/>
      <c r="B203" s="36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9.5" customHeight="1" x14ac:dyDescent="0.25">
      <c r="A204" s="1"/>
      <c r="B204" s="36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9.5" customHeight="1" x14ac:dyDescent="0.25">
      <c r="A205" s="1"/>
      <c r="B205" s="36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9.5" customHeight="1" x14ac:dyDescent="0.25">
      <c r="A206" s="1"/>
      <c r="B206" s="36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9.5" customHeight="1" x14ac:dyDescent="0.25">
      <c r="A207" s="1"/>
      <c r="B207" s="36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9.5" customHeight="1" x14ac:dyDescent="0.25">
      <c r="A208" s="1"/>
      <c r="B208" s="36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9.5" customHeight="1" x14ac:dyDescent="0.25">
      <c r="A209" s="1"/>
      <c r="B209" s="36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9.5" customHeight="1" x14ac:dyDescent="0.25">
      <c r="A210" s="1"/>
      <c r="B210" s="36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9.5" customHeight="1" x14ac:dyDescent="0.25">
      <c r="A211" s="1"/>
      <c r="B211" s="36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9.5" customHeight="1" x14ac:dyDescent="0.25">
      <c r="A212" s="1"/>
      <c r="B212" s="36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9.5" customHeight="1" x14ac:dyDescent="0.25">
      <c r="A213" s="1"/>
      <c r="B213" s="36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9.5" customHeight="1" x14ac:dyDescent="0.25">
      <c r="A214" s="1"/>
      <c r="B214" s="36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9.5" customHeight="1" x14ac:dyDescent="0.25">
      <c r="A215" s="1"/>
      <c r="B215" s="36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9.5" customHeight="1" x14ac:dyDescent="0.25">
      <c r="A216" s="1"/>
      <c r="B216" s="36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9.5" customHeight="1" x14ac:dyDescent="0.25">
      <c r="A217" s="1"/>
      <c r="B217" s="36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9.5" customHeight="1" x14ac:dyDescent="0.25">
      <c r="A218" s="1"/>
      <c r="B218" s="36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9.5" customHeight="1" x14ac:dyDescent="0.25">
      <c r="A219" s="1"/>
      <c r="B219" s="36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9.5" customHeight="1" x14ac:dyDescent="0.25">
      <c r="A220" s="1"/>
      <c r="B220" s="36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9.5" customHeight="1" x14ac:dyDescent="0.25">
      <c r="A221" s="1"/>
      <c r="B221" s="36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9.5" customHeight="1" x14ac:dyDescent="0.25">
      <c r="A222" s="1"/>
      <c r="B222" s="36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9.5" customHeight="1" x14ac:dyDescent="0.25">
      <c r="A223" s="1"/>
      <c r="B223" s="36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9.5" customHeight="1" x14ac:dyDescent="0.25">
      <c r="A224" s="1"/>
      <c r="B224" s="36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9.5" customHeight="1" x14ac:dyDescent="0.25">
      <c r="A225" s="1"/>
      <c r="B225" s="36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9.5" customHeight="1" x14ac:dyDescent="0.25">
      <c r="A226" s="1"/>
      <c r="B226" s="36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9.5" customHeight="1" x14ac:dyDescent="0.25">
      <c r="A227" s="1"/>
      <c r="B227" s="36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9.5" customHeight="1" x14ac:dyDescent="0.25">
      <c r="A228" s="1"/>
      <c r="B228" s="36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9.5" customHeight="1" x14ac:dyDescent="0.25">
      <c r="A229" s="1"/>
      <c r="B229" s="36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9.5" customHeight="1" x14ac:dyDescent="0.25">
      <c r="A230" s="1"/>
      <c r="B230" s="36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9.5" customHeight="1" x14ac:dyDescent="0.25">
      <c r="A231" s="1"/>
      <c r="B231" s="36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9.5" customHeight="1" x14ac:dyDescent="0.25">
      <c r="A232" s="1"/>
      <c r="B232" s="36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9.5" customHeight="1" x14ac:dyDescent="0.25">
      <c r="A233" s="1"/>
      <c r="B233" s="36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9.5" customHeight="1" x14ac:dyDescent="0.25">
      <c r="A234" s="1"/>
      <c r="B234" s="36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9.5" customHeight="1" x14ac:dyDescent="0.25">
      <c r="A235" s="1"/>
      <c r="B235" s="36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9.5" customHeight="1" x14ac:dyDescent="0.25">
      <c r="A236" s="1"/>
      <c r="B236" s="36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9.5" customHeight="1" x14ac:dyDescent="0.25">
      <c r="A237" s="1"/>
      <c r="B237" s="36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9.5" customHeight="1" x14ac:dyDescent="0.25">
      <c r="A238" s="1"/>
      <c r="B238" s="36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9.5" customHeight="1" x14ac:dyDescent="0.25">
      <c r="A239" s="1"/>
      <c r="B239" s="36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9.5" customHeight="1" x14ac:dyDescent="0.25">
      <c r="A240" s="1"/>
      <c r="B240" s="36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9.5" customHeight="1" x14ac:dyDescent="0.25">
      <c r="A241" s="1"/>
      <c r="B241" s="36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9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9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9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9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9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9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9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9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9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9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9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9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9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9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9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9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9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9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9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9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9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9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9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9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9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9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9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9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9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9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9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9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9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9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9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9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9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9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9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9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9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9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9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9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9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9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9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9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9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9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9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9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9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9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9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9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9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9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9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9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9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9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9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9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9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9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9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9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9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9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9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9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9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9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9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9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9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9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9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9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9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9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9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9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9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9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9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9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9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9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9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9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9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9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9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9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9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9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9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9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9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9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9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9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9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9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9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9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9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9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9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9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9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9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9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9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9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9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9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9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9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9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9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9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9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9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9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9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9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9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9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9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9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9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9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9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9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9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9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9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9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9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9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9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9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9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9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9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9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9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9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9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9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9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9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9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9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9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9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9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9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9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9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9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9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9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9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9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9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9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9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9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9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9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9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9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9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9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9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9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9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9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9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9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9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9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9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9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9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9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9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9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9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9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9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9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9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9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9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9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9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9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9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9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9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9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9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9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9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9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9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9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9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9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9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9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9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9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9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9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9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9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9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9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9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9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9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9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9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9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9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9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9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9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9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9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9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9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9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9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9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9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9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9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9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9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9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9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9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9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9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9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9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9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9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9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9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9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9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9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9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9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9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9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9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9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9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9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9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9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9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9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9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9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9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9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9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9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9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9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9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9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9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9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9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9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9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9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9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9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9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9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9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9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9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9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9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9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9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9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9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9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9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9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9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9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9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9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9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9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9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9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9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9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9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9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9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9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9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9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9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9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9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9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9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9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9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9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9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9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9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9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9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9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9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9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9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9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9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9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9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9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9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9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9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9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9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9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9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9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9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9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9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9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9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9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9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9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9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9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9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9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9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9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9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9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9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9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9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9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9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9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9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9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9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9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9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9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9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9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9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9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9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9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9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9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9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9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9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9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9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9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9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9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9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9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9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9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9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9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9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9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9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9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9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9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9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9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9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9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9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9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9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9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9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9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9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9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9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9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9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9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9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9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9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9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9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9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9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9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9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9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9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9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9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9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9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9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9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9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9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9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9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9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9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9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9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9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9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9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9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9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9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9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9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9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9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9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9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9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9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9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9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9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9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9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9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9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9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9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9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9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9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9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9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9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9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9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9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9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9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9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9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9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9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9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9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9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9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9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9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9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9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9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9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9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9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9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9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9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9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9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9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9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9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9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9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9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9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9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9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9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9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9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9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9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9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9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9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9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9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9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9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9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9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9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9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9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9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9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9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9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9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9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9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9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9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9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9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9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9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9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9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9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9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9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9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9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9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9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9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9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9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9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9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9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9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9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9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9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9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9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9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9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9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9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9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9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9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9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9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9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9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9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9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9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9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9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9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9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9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9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9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9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9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9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9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9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9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9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9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9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9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9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9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9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9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9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9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9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9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9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9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9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9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9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9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9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9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9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9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9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9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9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9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9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9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9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9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9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9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9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9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9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9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9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9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9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9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9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9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9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9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9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9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9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9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9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9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9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9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9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9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9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9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9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9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9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9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9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9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9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9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9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9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9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9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9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9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9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9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9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9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9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9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9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9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9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9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9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9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9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9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9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9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9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9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9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9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9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9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9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9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9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9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9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9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9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9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9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9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9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9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9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9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9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9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9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9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9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9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9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9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9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9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9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9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9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9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9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9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9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9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9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9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9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9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9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9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9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9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9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9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9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9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9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9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9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9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9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9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9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9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9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9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9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9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9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9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9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9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9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9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9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9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9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9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9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9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9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9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9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9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9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9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9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9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9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9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0">
    <mergeCell ref="D31:D35"/>
    <mergeCell ref="B40:E40"/>
    <mergeCell ref="G40:H40"/>
    <mergeCell ref="A1:H1"/>
    <mergeCell ref="A2:H2"/>
    <mergeCell ref="B4:E4"/>
    <mergeCell ref="A10:E10"/>
    <mergeCell ref="G10:H10"/>
    <mergeCell ref="A11:E11"/>
    <mergeCell ref="G11:H11"/>
  </mergeCells>
  <conditionalFormatting sqref="F12:F27">
    <cfRule type="cellIs" dxfId="7" priority="1" operator="lessThan">
      <formula>0</formula>
    </cfRule>
  </conditionalFormatting>
  <conditionalFormatting sqref="F12:F27">
    <cfRule type="cellIs" dxfId="6" priority="2" operator="greaterThan">
      <formula>7.5</formula>
    </cfRule>
  </conditionalFormatting>
  <conditionalFormatting sqref="A12:A27">
    <cfRule type="cellIs" dxfId="5" priority="3" operator="lessThan">
      <formula>TODAY()-30</formula>
    </cfRule>
  </conditionalFormatting>
  <conditionalFormatting sqref="A12:A27">
    <cfRule type="cellIs" dxfId="4" priority="4" operator="greaterThan">
      <formula>TODAY()</formula>
    </cfRule>
  </conditionalFormatting>
  <conditionalFormatting sqref="D5">
    <cfRule type="notContainsBlanks" dxfId="3" priority="5">
      <formula>LEN(TRIM(D5))&gt;0</formula>
    </cfRule>
  </conditionalFormatting>
  <conditionalFormatting sqref="G12:G27">
    <cfRule type="expression" dxfId="2" priority="6">
      <formula>$F$28&lt;&gt;$F$38</formula>
    </cfRule>
  </conditionalFormatting>
  <conditionalFormatting sqref="D12:D27">
    <cfRule type="cellIs" dxfId="1" priority="7" operator="lessThan">
      <formula>C12</formula>
    </cfRule>
  </conditionalFormatting>
  <conditionalFormatting sqref="C12:C27">
    <cfRule type="expression" dxfId="0" priority="8">
      <formula>IF(AND(C12&gt;0,C12&lt;B12),"true","false")</formula>
    </cfRule>
  </conditionalFormatting>
  <dataValidations xWindow="301" yWindow="949" count="5">
    <dataValidation type="date" allowBlank="1" showDropDown="1" prompt="Invalid date - Use MM/DD/YY format._x000a_Make sure it's a valid date." sqref="A12" xr:uid="{00000000-0002-0000-0000-000000000000}">
      <formula1>36892</formula1>
      <formula2>47848</formula2>
    </dataValidation>
    <dataValidation type="list" allowBlank="1" showErrorMessage="1" sqref="G12:G27" xr:uid="{00000000-0002-0000-0000-000001000000}">
      <formula1>$G$50:$G$57</formula1>
    </dataValidation>
    <dataValidation type="list" allowBlank="1" showErrorMessage="1" sqref="B12:E27" xr:uid="{00000000-0002-0000-0000-000002000000}">
      <formula1>$B$50:$B$145</formula1>
    </dataValidation>
    <dataValidation type="date" allowBlank="1" showInputMessage="1" showErrorMessage="1" prompt="Invalid date - Use MM/DD/YY format._x000a_Make sure it's a valid date." sqref="A13:A27" xr:uid="{00000000-0002-0000-0000-000003000000}">
      <formula1>36892</formula1>
      <formula2>47848</formula2>
    </dataValidation>
    <dataValidation type="list" allowBlank="1" showErrorMessage="1" sqref="H12:H27" xr:uid="{00000000-0002-0000-0000-000004000000}">
      <formula1>$H$50:$H$54</formula1>
    </dataValidation>
  </dataValidations>
  <hyperlinks>
    <hyperlink ref="A36" r:id="rId1" xr:uid="{00000000-0004-0000-0000-000000000000}"/>
  </hyperlinks>
  <printOptions horizontalCentered="1" verticalCentered="1"/>
  <pageMargins left="0.25" right="0.25" top="0.25" bottom="0.25" header="0" footer="0"/>
  <pageSetup orientation="landscape" r:id="rId2"/>
  <headerFooter>
    <oddHeader>&amp;RRev. 10/16</oddHeader>
  </headerFooter>
  <ignoredErrors>
    <ignoredError sqref="H30:H35" numberStoredAsText="1"/>
  </ignoredError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Nautice Pham</dc:creator>
  <cp:lastModifiedBy>Harlan, Haiden E.</cp:lastModifiedBy>
  <dcterms:created xsi:type="dcterms:W3CDTF">2016-08-03T17:03:21Z</dcterms:created>
  <dcterms:modified xsi:type="dcterms:W3CDTF">2022-11-01T14:46:50Z</dcterms:modified>
</cp:coreProperties>
</file>